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975" windowHeight="13050" activeTab="1"/>
  </bookViews>
  <sheets>
    <sheet name="Rekapitulace" sheetId="3" r:id="rId1"/>
    <sheet name="Rozpočet" sheetId="2" r:id="rId2"/>
    <sheet name="Parametry" sheetId="1" r:id="rId3"/>
  </sheets>
  <calcPr calcId="124519"/>
</workbook>
</file>

<file path=xl/calcChain.xml><?xml version="1.0" encoding="utf-8"?>
<calcChain xmlns="http://schemas.openxmlformats.org/spreadsheetml/2006/main">
  <c r="C25" i="3"/>
  <c r="B25"/>
  <c r="C24"/>
  <c r="B24"/>
  <c r="C23"/>
  <c r="B23"/>
  <c r="C22"/>
  <c r="C6"/>
  <c r="B3"/>
  <c r="J354" i="2"/>
  <c r="I354"/>
  <c r="J353"/>
  <c r="H353"/>
  <c r="E353"/>
  <c r="J352"/>
  <c r="I352"/>
  <c r="H352"/>
  <c r="E352"/>
  <c r="J351"/>
  <c r="I351"/>
  <c r="J350"/>
  <c r="I350"/>
  <c r="H350"/>
  <c r="E350"/>
  <c r="J349"/>
  <c r="I349"/>
  <c r="H349"/>
  <c r="E349"/>
  <c r="J348"/>
  <c r="I348"/>
  <c r="H348"/>
  <c r="E348"/>
  <c r="J347"/>
  <c r="I347"/>
  <c r="H347"/>
  <c r="E347"/>
  <c r="J346"/>
  <c r="I346"/>
  <c r="H346"/>
  <c r="E346"/>
  <c r="J344"/>
  <c r="I344"/>
  <c r="J343"/>
  <c r="I343"/>
  <c r="H343"/>
  <c r="E343"/>
  <c r="J342"/>
  <c r="I342"/>
  <c r="H342"/>
  <c r="E342"/>
  <c r="J341"/>
  <c r="I341"/>
  <c r="H341"/>
  <c r="E341"/>
  <c r="J340"/>
  <c r="I340"/>
  <c r="H340"/>
  <c r="E340"/>
  <c r="J339"/>
  <c r="I339"/>
  <c r="H339"/>
  <c r="E339"/>
  <c r="J337"/>
  <c r="I337"/>
  <c r="J336"/>
  <c r="I336"/>
  <c r="H336"/>
  <c r="E336"/>
  <c r="J335"/>
  <c r="I335"/>
  <c r="H335"/>
  <c r="E335"/>
  <c r="J334"/>
  <c r="I334"/>
  <c r="H334"/>
  <c r="E334"/>
  <c r="J333"/>
  <c r="I333"/>
  <c r="H333"/>
  <c r="E333"/>
  <c r="J332"/>
  <c r="I332"/>
  <c r="H332"/>
  <c r="E332"/>
  <c r="J331"/>
  <c r="I331"/>
  <c r="H331"/>
  <c r="E331"/>
  <c r="J330"/>
  <c r="I330"/>
  <c r="H330"/>
  <c r="E330"/>
  <c r="J328"/>
  <c r="I328"/>
  <c r="J327"/>
  <c r="I327"/>
  <c r="H327"/>
  <c r="E327"/>
  <c r="J326"/>
  <c r="I326"/>
  <c r="H326"/>
  <c r="E326"/>
  <c r="J325"/>
  <c r="I325"/>
  <c r="H325"/>
  <c r="E325"/>
  <c r="J324"/>
  <c r="I324"/>
  <c r="H324"/>
  <c r="E324"/>
  <c r="J323"/>
  <c r="I323"/>
  <c r="H323"/>
  <c r="E323"/>
  <c r="J322"/>
  <c r="I322"/>
  <c r="H322"/>
  <c r="E322"/>
  <c r="J321"/>
  <c r="I321"/>
  <c r="H321"/>
  <c r="E321"/>
  <c r="J318"/>
  <c r="I318"/>
  <c r="J317"/>
  <c r="I317"/>
  <c r="J316"/>
  <c r="H316"/>
  <c r="E316"/>
  <c r="J315"/>
  <c r="I315"/>
  <c r="H315"/>
  <c r="E315"/>
  <c r="J313"/>
  <c r="I313"/>
  <c r="H313"/>
  <c r="E313"/>
  <c r="J311"/>
  <c r="I311"/>
  <c r="J310"/>
  <c r="I310"/>
  <c r="H310"/>
  <c r="E310"/>
  <c r="J308"/>
  <c r="I308"/>
  <c r="H308"/>
  <c r="E308"/>
  <c r="J306"/>
  <c r="I306"/>
  <c r="J305"/>
  <c r="I305"/>
  <c r="H305"/>
  <c r="E305"/>
  <c r="J303"/>
  <c r="I303"/>
  <c r="H303"/>
  <c r="E303"/>
  <c r="J302"/>
  <c r="I302"/>
  <c r="H302"/>
  <c r="E302"/>
  <c r="J300"/>
  <c r="I300"/>
  <c r="H300"/>
  <c r="E300"/>
  <c r="J299"/>
  <c r="I299"/>
  <c r="H299"/>
  <c r="E299"/>
  <c r="J297"/>
  <c r="I297"/>
  <c r="H297"/>
  <c r="E297"/>
  <c r="J296"/>
  <c r="I296"/>
  <c r="H296"/>
  <c r="E296"/>
  <c r="J295"/>
  <c r="I295"/>
  <c r="H295"/>
  <c r="E295"/>
  <c r="J293"/>
  <c r="I293"/>
  <c r="H293"/>
  <c r="E293"/>
  <c r="J292"/>
  <c r="I292"/>
  <c r="H292"/>
  <c r="E292"/>
  <c r="J291"/>
  <c r="I291"/>
  <c r="H291"/>
  <c r="E291"/>
  <c r="J289"/>
  <c r="I289"/>
  <c r="J288"/>
  <c r="I288"/>
  <c r="H288"/>
  <c r="E288"/>
  <c r="J287"/>
  <c r="I287"/>
  <c r="H287"/>
  <c r="E287"/>
  <c r="J285"/>
  <c r="I285"/>
  <c r="H285"/>
  <c r="E285"/>
  <c r="J283"/>
  <c r="I283"/>
  <c r="H283"/>
  <c r="E283"/>
  <c r="J280"/>
  <c r="I280"/>
  <c r="J279"/>
  <c r="I279"/>
  <c r="H278"/>
  <c r="E278"/>
  <c r="B22" i="3" s="1"/>
  <c r="J277" i="2"/>
  <c r="J278" s="1"/>
  <c r="I277"/>
  <c r="J276"/>
  <c r="I276"/>
  <c r="J275"/>
  <c r="I275"/>
  <c r="H275"/>
  <c r="E275"/>
  <c r="J273"/>
  <c r="I273"/>
  <c r="H273"/>
  <c r="E273"/>
  <c r="J272"/>
  <c r="I272"/>
  <c r="H272"/>
  <c r="E272"/>
  <c r="J271"/>
  <c r="I271"/>
  <c r="H271"/>
  <c r="E271"/>
  <c r="J270"/>
  <c r="I270"/>
  <c r="H270"/>
  <c r="E270"/>
  <c r="J269"/>
  <c r="I269"/>
  <c r="H269"/>
  <c r="E269"/>
  <c r="J268"/>
  <c r="I268"/>
  <c r="H268"/>
  <c r="E268"/>
  <c r="J266"/>
  <c r="I266"/>
  <c r="J265"/>
  <c r="I265"/>
  <c r="J264"/>
  <c r="I264"/>
  <c r="H264"/>
  <c r="E264"/>
  <c r="J262"/>
  <c r="I262"/>
  <c r="H262"/>
  <c r="E262"/>
  <c r="J261"/>
  <c r="I261"/>
  <c r="H261"/>
  <c r="E261"/>
  <c r="J260"/>
  <c r="I260"/>
  <c r="H260"/>
  <c r="E260"/>
  <c r="J259"/>
  <c r="I259"/>
  <c r="H259"/>
  <c r="E259"/>
  <c r="J255"/>
  <c r="I255"/>
  <c r="H255"/>
  <c r="E255"/>
  <c r="J253"/>
  <c r="I253"/>
  <c r="H253"/>
  <c r="E253"/>
  <c r="J252"/>
  <c r="I252"/>
  <c r="H252"/>
  <c r="E252"/>
  <c r="J250"/>
  <c r="I250"/>
  <c r="H250"/>
  <c r="E250"/>
  <c r="J249"/>
  <c r="I249"/>
  <c r="H249"/>
  <c r="E249"/>
  <c r="J247"/>
  <c r="I247"/>
  <c r="H247"/>
  <c r="E247"/>
  <c r="J246"/>
  <c r="I246"/>
  <c r="H246"/>
  <c r="E246"/>
  <c r="J244"/>
  <c r="I244"/>
  <c r="H244"/>
  <c r="E244"/>
  <c r="J243"/>
  <c r="I243"/>
  <c r="H243"/>
  <c r="E243"/>
  <c r="J242"/>
  <c r="I242"/>
  <c r="H242"/>
  <c r="E242"/>
  <c r="J241"/>
  <c r="I241"/>
  <c r="H241"/>
  <c r="E241"/>
  <c r="J239"/>
  <c r="I239"/>
  <c r="H239"/>
  <c r="E239"/>
  <c r="J238"/>
  <c r="I238"/>
  <c r="H238"/>
  <c r="E238"/>
  <c r="J237"/>
  <c r="I237"/>
  <c r="H237"/>
  <c r="E237"/>
  <c r="J236"/>
  <c r="I236"/>
  <c r="H236"/>
  <c r="E236"/>
  <c r="J234"/>
  <c r="I234"/>
  <c r="H234"/>
  <c r="E234"/>
  <c r="J232"/>
  <c r="I232"/>
  <c r="H232"/>
  <c r="E232"/>
  <c r="J230"/>
  <c r="I230"/>
  <c r="H230"/>
  <c r="E230"/>
  <c r="J228"/>
  <c r="I228"/>
  <c r="H228"/>
  <c r="E228"/>
  <c r="J226"/>
  <c r="I226"/>
  <c r="H226"/>
  <c r="E226"/>
  <c r="J224"/>
  <c r="I224"/>
  <c r="H224"/>
  <c r="E224"/>
  <c r="J222"/>
  <c r="I222"/>
  <c r="H222"/>
  <c r="E222"/>
  <c r="J220"/>
  <c r="I220"/>
  <c r="H220"/>
  <c r="E220"/>
  <c r="J217"/>
  <c r="I217"/>
  <c r="H217"/>
  <c r="E217"/>
  <c r="J215"/>
  <c r="I215"/>
  <c r="H215"/>
  <c r="E215"/>
  <c r="J212"/>
  <c r="I212"/>
  <c r="J211"/>
  <c r="I211"/>
  <c r="H211"/>
  <c r="E211"/>
  <c r="J208"/>
  <c r="I208"/>
  <c r="H208"/>
  <c r="E208"/>
  <c r="J207"/>
  <c r="I207"/>
  <c r="H207"/>
  <c r="E207"/>
  <c r="J204"/>
  <c r="I204"/>
  <c r="H204"/>
  <c r="E204"/>
  <c r="J201"/>
  <c r="I201"/>
  <c r="H201"/>
  <c r="E201"/>
  <c r="J198"/>
  <c r="I198"/>
  <c r="J197"/>
  <c r="I197"/>
  <c r="H197"/>
  <c r="E197"/>
  <c r="J195"/>
  <c r="I195"/>
  <c r="H195"/>
  <c r="E195"/>
  <c r="J192"/>
  <c r="I192"/>
  <c r="J191"/>
  <c r="I191"/>
  <c r="H191"/>
  <c r="E191"/>
  <c r="J189"/>
  <c r="I189"/>
  <c r="H189"/>
  <c r="E189"/>
  <c r="J186"/>
  <c r="I186"/>
  <c r="J185"/>
  <c r="I185"/>
  <c r="H185"/>
  <c r="E185"/>
  <c r="J184"/>
  <c r="I184"/>
  <c r="H184"/>
  <c r="E184"/>
  <c r="J183"/>
  <c r="I183"/>
  <c r="H183"/>
  <c r="E183"/>
  <c r="J182"/>
  <c r="I182"/>
  <c r="H182"/>
  <c r="E182"/>
  <c r="J181"/>
  <c r="I181"/>
  <c r="H181"/>
  <c r="E181"/>
  <c r="J180"/>
  <c r="I180"/>
  <c r="H180"/>
  <c r="E180"/>
  <c r="J179"/>
  <c r="I179"/>
  <c r="H179"/>
  <c r="E179"/>
  <c r="J178"/>
  <c r="I178"/>
  <c r="H178"/>
  <c r="E178"/>
  <c r="J177"/>
  <c r="I177"/>
  <c r="H177"/>
  <c r="E177"/>
  <c r="J176"/>
  <c r="I176"/>
  <c r="H176"/>
  <c r="E176"/>
  <c r="J174"/>
  <c r="I174"/>
  <c r="J173"/>
  <c r="I173"/>
  <c r="J172"/>
  <c r="H172"/>
  <c r="E172"/>
  <c r="J171"/>
  <c r="I171"/>
  <c r="H171"/>
  <c r="E171"/>
  <c r="J169"/>
  <c r="I169"/>
  <c r="H169"/>
  <c r="E169"/>
  <c r="J167"/>
  <c r="I167"/>
  <c r="H167"/>
  <c r="E167"/>
  <c r="J166"/>
  <c r="I166"/>
  <c r="H166"/>
  <c r="E166"/>
  <c r="J165"/>
  <c r="I165"/>
  <c r="H165"/>
  <c r="E165"/>
  <c r="J163"/>
  <c r="I163"/>
  <c r="H163"/>
  <c r="E163"/>
  <c r="J161"/>
  <c r="I161"/>
  <c r="H161"/>
  <c r="E161"/>
  <c r="J159"/>
  <c r="I159"/>
  <c r="H159"/>
  <c r="E159"/>
  <c r="J157"/>
  <c r="I157"/>
  <c r="H157"/>
  <c r="E157"/>
  <c r="J155"/>
  <c r="I155"/>
  <c r="H155"/>
  <c r="E155"/>
  <c r="J153"/>
  <c r="I153"/>
  <c r="H153"/>
  <c r="E153"/>
  <c r="J150"/>
  <c r="I150"/>
  <c r="J149"/>
  <c r="I149"/>
  <c r="J148"/>
  <c r="I148"/>
  <c r="H148"/>
  <c r="E148"/>
  <c r="J146"/>
  <c r="I146"/>
  <c r="H146"/>
  <c r="E146"/>
  <c r="J144"/>
  <c r="I144"/>
  <c r="H144"/>
  <c r="E144"/>
  <c r="J142"/>
  <c r="I142"/>
  <c r="H142"/>
  <c r="E142"/>
  <c r="J139"/>
  <c r="I139"/>
  <c r="J138"/>
  <c r="I138"/>
  <c r="H138"/>
  <c r="E138"/>
  <c r="J136"/>
  <c r="I136"/>
  <c r="H136"/>
  <c r="E136"/>
  <c r="J133"/>
  <c r="I133"/>
  <c r="J132"/>
  <c r="I132"/>
  <c r="H132"/>
  <c r="E132"/>
  <c r="J130"/>
  <c r="I130"/>
  <c r="H130"/>
  <c r="E130"/>
  <c r="J128"/>
  <c r="I128"/>
  <c r="H128"/>
  <c r="E128"/>
  <c r="J126"/>
  <c r="I126"/>
  <c r="H126"/>
  <c r="E126"/>
  <c r="J124"/>
  <c r="I124"/>
  <c r="J123"/>
  <c r="I123"/>
  <c r="H123"/>
  <c r="E123"/>
  <c r="J121"/>
  <c r="I121"/>
  <c r="H121"/>
  <c r="E121"/>
  <c r="J119"/>
  <c r="I119"/>
  <c r="J118"/>
  <c r="I118"/>
  <c r="H118"/>
  <c r="E118"/>
  <c r="J117"/>
  <c r="I117"/>
  <c r="H117"/>
  <c r="E117"/>
  <c r="J116"/>
  <c r="I116"/>
  <c r="H116"/>
  <c r="E116"/>
  <c r="J115"/>
  <c r="I115"/>
  <c r="H115"/>
  <c r="E115"/>
  <c r="J113"/>
  <c r="I113"/>
  <c r="J112"/>
  <c r="I112"/>
  <c r="H112"/>
  <c r="E112"/>
  <c r="J110"/>
  <c r="I110"/>
  <c r="J109"/>
  <c r="I109"/>
  <c r="J107"/>
  <c r="I107"/>
  <c r="H107"/>
  <c r="E107"/>
  <c r="J105"/>
  <c r="I105"/>
  <c r="H105"/>
  <c r="E105"/>
  <c r="J103"/>
  <c r="I103"/>
  <c r="H103"/>
  <c r="E103"/>
  <c r="J101"/>
  <c r="I101"/>
  <c r="H101"/>
  <c r="E101"/>
  <c r="J99"/>
  <c r="I99"/>
  <c r="H99"/>
  <c r="E99"/>
  <c r="J97"/>
  <c r="I97"/>
  <c r="J96"/>
  <c r="I96"/>
  <c r="H96"/>
  <c r="E96"/>
  <c r="J95"/>
  <c r="I95"/>
  <c r="H95"/>
  <c r="E95"/>
  <c r="J93"/>
  <c r="I93"/>
  <c r="J92"/>
  <c r="I92"/>
  <c r="H92"/>
  <c r="E92"/>
  <c r="J90"/>
  <c r="I90"/>
  <c r="J89"/>
  <c r="I89"/>
  <c r="H89"/>
  <c r="E89"/>
  <c r="J87"/>
  <c r="I87"/>
  <c r="H87"/>
  <c r="E87"/>
  <c r="J85"/>
  <c r="I85"/>
  <c r="J84"/>
  <c r="I84"/>
  <c r="H84"/>
  <c r="E84"/>
  <c r="J82"/>
  <c r="I82"/>
  <c r="H82"/>
  <c r="E82"/>
  <c r="J80"/>
  <c r="I80"/>
  <c r="H80"/>
  <c r="E80"/>
  <c r="J79"/>
  <c r="I79"/>
  <c r="H79"/>
  <c r="E79"/>
  <c r="J77"/>
  <c r="I77"/>
  <c r="H77"/>
  <c r="E77"/>
  <c r="J75"/>
  <c r="I75"/>
  <c r="H75"/>
  <c r="E75"/>
  <c r="J74"/>
  <c r="I74"/>
  <c r="H74"/>
  <c r="E74"/>
  <c r="J73"/>
  <c r="I73"/>
  <c r="H73"/>
  <c r="E73"/>
  <c r="J71"/>
  <c r="I71"/>
  <c r="J70"/>
  <c r="I70"/>
  <c r="H70"/>
  <c r="E70"/>
  <c r="J68"/>
  <c r="I68"/>
  <c r="J67"/>
  <c r="I67"/>
  <c r="H67"/>
  <c r="E67"/>
  <c r="J66"/>
  <c r="I66"/>
  <c r="H66"/>
  <c r="E66"/>
  <c r="J64"/>
  <c r="I64"/>
  <c r="H64"/>
  <c r="E64"/>
  <c r="J63"/>
  <c r="I63"/>
  <c r="H63"/>
  <c r="E63"/>
  <c r="J61"/>
  <c r="I61"/>
  <c r="H61"/>
  <c r="E61"/>
  <c r="J60"/>
  <c r="I60"/>
  <c r="H60"/>
  <c r="E60"/>
  <c r="J59"/>
  <c r="I59"/>
  <c r="H59"/>
  <c r="E59"/>
  <c r="J58"/>
  <c r="I58"/>
  <c r="H58"/>
  <c r="E58"/>
  <c r="J56"/>
  <c r="I56"/>
  <c r="J55"/>
  <c r="I55"/>
  <c r="J54"/>
  <c r="I54"/>
  <c r="H54"/>
  <c r="E54"/>
  <c r="J53"/>
  <c r="I53"/>
  <c r="H53"/>
  <c r="E53"/>
  <c r="J52"/>
  <c r="I52"/>
  <c r="H52"/>
  <c r="E52"/>
  <c r="J51"/>
  <c r="I51"/>
  <c r="H51"/>
  <c r="E51"/>
  <c r="J49"/>
  <c r="I49"/>
  <c r="J48"/>
  <c r="I48"/>
  <c r="H48"/>
  <c r="E48"/>
  <c r="J47"/>
  <c r="I47"/>
  <c r="H47"/>
  <c r="E47"/>
  <c r="J46"/>
  <c r="I46"/>
  <c r="H46"/>
  <c r="E46"/>
  <c r="J45"/>
  <c r="I45"/>
  <c r="H45"/>
  <c r="E45"/>
  <c r="J44"/>
  <c r="I44"/>
  <c r="H44"/>
  <c r="E44"/>
  <c r="J43"/>
  <c r="I43"/>
  <c r="H43"/>
  <c r="E43"/>
  <c r="J42"/>
  <c r="I42"/>
  <c r="H42"/>
  <c r="E42"/>
  <c r="J40"/>
  <c r="I40"/>
  <c r="H40"/>
  <c r="E40"/>
  <c r="J39"/>
  <c r="I39"/>
  <c r="H39"/>
  <c r="E39"/>
  <c r="J37"/>
  <c r="I37"/>
  <c r="J36"/>
  <c r="I36"/>
  <c r="H36"/>
  <c r="E36"/>
  <c r="J34"/>
  <c r="I34"/>
  <c r="H34"/>
  <c r="E34"/>
  <c r="J32"/>
  <c r="I32"/>
  <c r="H32"/>
  <c r="E32"/>
  <c r="J31"/>
  <c r="I31"/>
  <c r="H31"/>
  <c r="E31"/>
  <c r="J30"/>
  <c r="I30"/>
  <c r="H30"/>
  <c r="E30"/>
  <c r="J28"/>
  <c r="I28"/>
  <c r="H28"/>
  <c r="E28"/>
  <c r="J27"/>
  <c r="I27"/>
  <c r="H27"/>
  <c r="E27"/>
  <c r="J26"/>
  <c r="I26"/>
  <c r="H26"/>
  <c r="E26"/>
  <c r="J24"/>
  <c r="I24"/>
  <c r="J23"/>
  <c r="I23"/>
  <c r="H23"/>
  <c r="E23"/>
  <c r="J21"/>
  <c r="I21"/>
  <c r="H21"/>
  <c r="E21"/>
  <c r="J20"/>
  <c r="I20"/>
  <c r="H20"/>
  <c r="E20"/>
  <c r="J18"/>
  <c r="I18"/>
  <c r="H18"/>
  <c r="E18"/>
  <c r="J17"/>
  <c r="I17"/>
  <c r="H17"/>
  <c r="E17"/>
  <c r="J15"/>
  <c r="I15"/>
  <c r="H15"/>
  <c r="E15"/>
  <c r="J14"/>
  <c r="I14"/>
  <c r="H14"/>
  <c r="E14"/>
  <c r="J12"/>
  <c r="I12"/>
  <c r="H12"/>
  <c r="E12"/>
  <c r="J10"/>
  <c r="I10"/>
  <c r="H10"/>
  <c r="E10"/>
  <c r="J9"/>
  <c r="I9"/>
  <c r="H9"/>
  <c r="E9"/>
  <c r="J8"/>
  <c r="I8"/>
  <c r="H8"/>
  <c r="E8"/>
  <c r="J7"/>
  <c r="I7"/>
  <c r="H7"/>
  <c r="E7"/>
  <c r="J5"/>
  <c r="I5"/>
  <c r="H5"/>
  <c r="E5"/>
  <c r="J4"/>
  <c r="I4"/>
  <c r="H4"/>
  <c r="E4"/>
  <c r="C5" i="3" l="1"/>
  <c r="C8" s="1"/>
  <c r="C4"/>
  <c r="B4"/>
  <c r="B7" s="1"/>
  <c r="B9" s="1"/>
  <c r="C7" l="1"/>
  <c r="C9" s="1"/>
  <c r="C15" s="1"/>
  <c r="C11" l="1"/>
  <c r="C14"/>
  <c r="C16" s="1"/>
  <c r="C18" s="1"/>
</calcChain>
</file>

<file path=xl/sharedStrings.xml><?xml version="1.0" encoding="utf-8"?>
<sst xmlns="http://schemas.openxmlformats.org/spreadsheetml/2006/main" count="1165" uniqueCount="360">
  <si>
    <t>Název</t>
  </si>
  <si>
    <t>Hodnota</t>
  </si>
  <si>
    <t>Nadpis rekapitulace</t>
  </si>
  <si>
    <t>Kontrolní rozpočet elektromontážních prací</t>
  </si>
  <si>
    <t>Akce</t>
  </si>
  <si>
    <t>STAVEBNÍ ÚPRAVY ŠKOLY V SAZOVICÍCH</t>
  </si>
  <si>
    <t>Projekt</t>
  </si>
  <si>
    <t>Silnoproudá elektrotechnika, bleskosvod, slaboproud</t>
  </si>
  <si>
    <t>Investor</t>
  </si>
  <si>
    <t>Obec Sazovice, Sazovice 180, 763 01 Mysločovice</t>
  </si>
  <si>
    <t>Z. č.</t>
  </si>
  <si>
    <t/>
  </si>
  <si>
    <t>A. č.</t>
  </si>
  <si>
    <t>Smlouva</t>
  </si>
  <si>
    <t>Vypracoval</t>
  </si>
  <si>
    <t>Ing. Jaroslav Tesař</t>
  </si>
  <si>
    <t>Kontroloval</t>
  </si>
  <si>
    <t>Datum</t>
  </si>
  <si>
    <t>29.3.2021</t>
  </si>
  <si>
    <t>Zpracovatel</t>
  </si>
  <si>
    <t>Ing. Jaroslav Tesař, projekce elektro, Zlín</t>
  </si>
  <si>
    <t>CÚ</t>
  </si>
  <si>
    <t>2021</t>
  </si>
  <si>
    <t>Poznámka</t>
  </si>
  <si>
    <t>Doprava dodávek  (3,6) %</t>
  </si>
  <si>
    <t>3,60</t>
  </si>
  <si>
    <t>Přesun dodávek  (1) %</t>
  </si>
  <si>
    <t>1,00</t>
  </si>
  <si>
    <t>PPV  (1 nebo 6) %</t>
  </si>
  <si>
    <t>6,00</t>
  </si>
  <si>
    <t>PPV zemních prací, nátěrů  (1) %</t>
  </si>
  <si>
    <t>0,00</t>
  </si>
  <si>
    <t>Dodavat. dokumentace  (1 - 1,5) %</t>
  </si>
  <si>
    <t>Rizika a pojištění  (1 - 1,5) %</t>
  </si>
  <si>
    <t>Opravy v záruce  (5 - 7) %</t>
  </si>
  <si>
    <t>GZS  (3,25 nebo 8,4) %</t>
  </si>
  <si>
    <t>3,25</t>
  </si>
  <si>
    <t>Provozní vlivy  %</t>
  </si>
  <si>
    <t>Kompletační činnost - a</t>
  </si>
  <si>
    <t>Kompletační činnost - b</t>
  </si>
  <si>
    <t>0,952842</t>
  </si>
  <si>
    <t>Kompletační činnost - k1</t>
  </si>
  <si>
    <t>Kompletační činnost - k2</t>
  </si>
  <si>
    <t>Roční nárůst cen 1   %</t>
  </si>
  <si>
    <t>Roční nárůst cen 2   %</t>
  </si>
  <si>
    <t>Nižší sazba DPH %</t>
  </si>
  <si>
    <t>0</t>
  </si>
  <si>
    <t>Vyšší sazba DPH %</t>
  </si>
  <si>
    <t>Procento PM % 1</t>
  </si>
  <si>
    <t>Procento PM % 2</t>
  </si>
  <si>
    <t>Mj</t>
  </si>
  <si>
    <t>Počet</t>
  </si>
  <si>
    <t>Materiál</t>
  </si>
  <si>
    <t>Materiál celkem</t>
  </si>
  <si>
    <t>DM</t>
  </si>
  <si>
    <t>Montáž</t>
  </si>
  <si>
    <t>Montáž celkem</t>
  </si>
  <si>
    <t>Cena</t>
  </si>
  <si>
    <t>Cena celkem</t>
  </si>
  <si>
    <t>Montážní materiál a práce</t>
  </si>
  <si>
    <t>KRABICE PŘÍSTROJOVÁ POD OMÍTKU</t>
  </si>
  <si>
    <t>KP67/2 70x45</t>
  </si>
  <si>
    <t>ks</t>
  </si>
  <si>
    <t>KP64/2 2x70x45</t>
  </si>
  <si>
    <t>KRABICE ODBOČNÁ POD OMÍTKU BEZ SVORKOVNICE</t>
  </si>
  <si>
    <t>KU68-1902 73x42</t>
  </si>
  <si>
    <t>KOM97 103x50</t>
  </si>
  <si>
    <t>KO125E 150x150x77</t>
  </si>
  <si>
    <t xml:space="preserve"> Štítek pro označení</t>
  </si>
  <si>
    <t>KRABICOVÁ ROZVODKA PLASTOVÁ, IP54</t>
  </si>
  <si>
    <t>117x117x42</t>
  </si>
  <si>
    <t>SVORKOVNICE KRABICOVÁ</t>
  </si>
  <si>
    <t>4x1-2,5mm2</t>
  </si>
  <si>
    <t>3x1,5-4mm2</t>
  </si>
  <si>
    <t>TRUBKA OHEBNÁ  DO BETONU</t>
  </si>
  <si>
    <t>d 25   mm, pevně</t>
  </si>
  <si>
    <t>m</t>
  </si>
  <si>
    <t>d 32   mm, pevně</t>
  </si>
  <si>
    <t>TRUBKA TUHÁ STŘEDNÍ MECHANICKÁ ODOLNOST ŠEDÁ</t>
  </si>
  <si>
    <t>LIŠTA ELEKTROINSTALAČNÍ VČ. DÍLŮ A PŘÍSLUŠENSTVÍ</t>
  </si>
  <si>
    <t>80x40 hranatá</t>
  </si>
  <si>
    <t>VODIČ PRO POSPOJOVÁNÍ</t>
  </si>
  <si>
    <t>CY4 Žlutozelený, pevně</t>
  </si>
  <si>
    <t>CY6 Žlutozelený, pevně</t>
  </si>
  <si>
    <t>CY16 Žlutozelený, pevně</t>
  </si>
  <si>
    <t>VODIČ JEDNOŽILOVÝ OHEBNÝ (CYA)</t>
  </si>
  <si>
    <t>4  mm2 , pevně</t>
  </si>
  <si>
    <t>6  mm2 , pevně</t>
  </si>
  <si>
    <t>16 mm2 , pevně</t>
  </si>
  <si>
    <t>UKONČENÍ VODIČŮ NA SVORKOVNICI</t>
  </si>
  <si>
    <t xml:space="preserve"> do 16 mm2</t>
  </si>
  <si>
    <t>Montáž ostatních nosných prvků, příchytek dřevěných nebo plastových, počtu otvorů</t>
  </si>
  <si>
    <t xml:space="preserve"> spojení s konstrukcí</t>
  </si>
  <si>
    <t>KABEL SILOVÝ,IZOLACE PVC BEZ VODIČE PE</t>
  </si>
  <si>
    <t>CYKY-O 2x1.5 mm2 , pevně</t>
  </si>
  <si>
    <t>CYKY-O 3x1.5 mm2 , pevně</t>
  </si>
  <si>
    <t>KABEL SILOVÝ,IZOLACE PVC S VODIČEM PE</t>
  </si>
  <si>
    <t>CYKY-J 3x1.5 mm2 , pevně</t>
  </si>
  <si>
    <t>CYKY-J 3x2.5 mm2 , pevně</t>
  </si>
  <si>
    <t>CYKY-J 5x1.5 mm2 , pevně</t>
  </si>
  <si>
    <t>CYKY-J 5x2.5 mm2 , pevně</t>
  </si>
  <si>
    <t>CYKY-J 5x4 mm2 , pevně</t>
  </si>
  <si>
    <t>CYKY-J 5x6 mm2 , pevně</t>
  </si>
  <si>
    <t>CYKY-J 4x16 mm2 , pevně</t>
  </si>
  <si>
    <t>ŠŇŮRA SE SILIKONOVOU IZOLACÍ</t>
  </si>
  <si>
    <t>3x1, pevně</t>
  </si>
  <si>
    <t>5x1,5, pevně</t>
  </si>
  <si>
    <t>5x2,5, pevně</t>
  </si>
  <si>
    <t>5x4,  pevně</t>
  </si>
  <si>
    <t>5x6, pevně</t>
  </si>
  <si>
    <t>UKONČENÍ Cu KABELŮ  DO</t>
  </si>
  <si>
    <t xml:space="preserve"> 3x1,5 až 4 mm2</t>
  </si>
  <si>
    <t xml:space="preserve"> 5x4 mm2</t>
  </si>
  <si>
    <t xml:space="preserve"> 5x6 mm2</t>
  </si>
  <si>
    <t xml:space="preserve"> 4x16 mm2</t>
  </si>
  <si>
    <t>UKONČENÍ  VODIČŮ V ROZVADĚČÍCH</t>
  </si>
  <si>
    <t xml:space="preserve"> do 6 mm2</t>
  </si>
  <si>
    <t>UKONČENÍ ŠŇŮRY DO</t>
  </si>
  <si>
    <t xml:space="preserve"> 3x4 mm2</t>
  </si>
  <si>
    <t>POJISTKOVÉ PATRONY</t>
  </si>
  <si>
    <t>PNA000 80A gG Pojistková vložka</t>
  </si>
  <si>
    <t>Ks</t>
  </si>
  <si>
    <t>STROJEK SPÍNAČE DOMOVNÍHO</t>
  </si>
  <si>
    <t>1-pól.vyp.(1)</t>
  </si>
  <si>
    <t>střídav.přep.(6)</t>
  </si>
  <si>
    <t>kříž.přep.(7)</t>
  </si>
  <si>
    <t>KRYT SPÍNAČE DOMOVNÍHO, ZÁKLADNÍ STANDARD,  BARVA BÍLÁ</t>
  </si>
  <si>
    <t>1 páčka</t>
  </si>
  <si>
    <t>RÁMEČEK PRO PŘÍSTROJE DOMOVNÍ, ZÁKLADNÍ STANDARD, BARVA BÍLÁ</t>
  </si>
  <si>
    <t>jednoduchý</t>
  </si>
  <si>
    <t>2x,vodorovný</t>
  </si>
  <si>
    <t>TLAČÍTKO ZAPÍNACÍ , ZÁKLADNÍ STANDARD, BÍLÉ, KOMPLETNÍ</t>
  </si>
  <si>
    <t>se svorkou N, 1/0S</t>
  </si>
  <si>
    <t>SPÍNAČ DOMOVNÍ DO VLHKA POD OMÍTKU IP44</t>
  </si>
  <si>
    <t>jednoduchý, střídavý přepínač</t>
  </si>
  <si>
    <t>PROSTOROVÝ TERMOSTAT, DOMOVNÍ</t>
  </si>
  <si>
    <t>Nástěnný, 230V/6A, spPíná nad 35st.C, diference 2st.C</t>
  </si>
  <si>
    <t>POHYBOVÝ SPÍNAČ AUTOMATICKÝ, KOMPLETNÍ, BÍLÝ, IP44</t>
  </si>
  <si>
    <t>úhel 220st., spínací prvek relé</t>
  </si>
  <si>
    <t>ČASOVÉ RELÉ DO KRABICE POD OMÍTKU</t>
  </si>
  <si>
    <t>230V, 6A</t>
  </si>
  <si>
    <t>SPÍNAČ VAČKOVÝ VE SKŘÍNI</t>
  </si>
  <si>
    <t>16A,500V,IP65</t>
  </si>
  <si>
    <t>40A,500V,IP65</t>
  </si>
  <si>
    <t>ZÁSUVKA DOMOVNÍ, ZÁKLADNÍ STANDARD, BARVA BÍLÁ, KOMPLETNÍ</t>
  </si>
  <si>
    <t>2P+PE, 230V/16A</t>
  </si>
  <si>
    <t>ZÁSUVKA DOMOVNÍ POD OMÍTKU,ZÁKLADNÍ STANDARD, BARVA  BÍLÁ , KOMPLETNÍ S PŘEPĚŤOVOU OCHRANOU</t>
  </si>
  <si>
    <t>ZÁSUVKA DOMOVNÍ, ZÁKLADNÍ STANDARD, ZAPUŠTĚNÁ S VÍČKEM, BÍLÁ, IP44</t>
  </si>
  <si>
    <t>ZÁSUVKA NASTĚNNÁ IP44</t>
  </si>
  <si>
    <t>2P+PE, 230V/16A, bílá</t>
  </si>
  <si>
    <t>ZÁSUVKA NASTĚNNÁ</t>
  </si>
  <si>
    <t>provedení v Al-pouzdře, s víčkem, 2p+PE, IP55</t>
  </si>
  <si>
    <t>ZÁSUVKA PRŮMYSLOVÁ NÁSTĚNNÁ,</t>
  </si>
  <si>
    <t>32A,400V,3p+N+PE, IP44</t>
  </si>
  <si>
    <t>TLAČÍTKO PRŮMYSLOVÉ</t>
  </si>
  <si>
    <t>Kontakt 1/0, ve skříňce, IP44, doplněno jako TOTAL-STOP</t>
  </si>
  <si>
    <t>MONTÁŽ OVLADAČŮ, SNÍMAČŮ, ČIDEL</t>
  </si>
  <si>
    <t>montáž čidla, regulátoru</t>
  </si>
  <si>
    <t>montáž ventilátoru, motoru</t>
  </si>
  <si>
    <t>montáž tepelného spotřebiče</t>
  </si>
  <si>
    <t>seřízení pohybového čidla</t>
  </si>
  <si>
    <t>ROZVODNICE "HOP"</t>
  </si>
  <si>
    <t>Rozvodnice hlavního ohranného pospojování, zapuštěné provedení, ve skříni 30/30cm, sběrnice PE + N</t>
  </si>
  <si>
    <t>kmpl</t>
  </si>
  <si>
    <t>TOPNÝ KABEL</t>
  </si>
  <si>
    <t>Samoregulační topný kabel, s přiloženým termostatem, délka 1m, 230V/12W, s vídlicí, spíná pod +3st.C, vypíná nad 10st.C</t>
  </si>
  <si>
    <t>NOUZOVÉ OTEVÍRÁNÍ MŠ</t>
  </si>
  <si>
    <t>Napájecí zdroj pro zámek</t>
  </si>
  <si>
    <t>TLAČÍTKO ZAPÍNACÍ BÍLÉ, KOMPLETNÍ</t>
  </si>
  <si>
    <t>1/0S</t>
  </si>
  <si>
    <t>ŠŇŮRA PVC (CYSY)</t>
  </si>
  <si>
    <t>H05VV-F-G 2x0,75 mm2 , pevně</t>
  </si>
  <si>
    <t xml:space="preserve"> 2x4 mm2</t>
  </si>
  <si>
    <t>MONTÁŽE</t>
  </si>
  <si>
    <t>MONTÁŽ  ROZVADĚČŮ SKŘÍŇOVÝCH</t>
  </si>
  <si>
    <t xml:space="preserve"> do  200 kg</t>
  </si>
  <si>
    <t>MONTÁŽ ROZVODNIC</t>
  </si>
  <si>
    <t xml:space="preserve"> do  50 kg</t>
  </si>
  <si>
    <t>VÝMĚNA STÁVAJÍCÍHO ELEKTROMĚROVÉHO ROZVADĚČE</t>
  </si>
  <si>
    <t>DEMONTÁŽ ROZVODNIC</t>
  </si>
  <si>
    <t>VODIČ JEDNOŽILOVÝ (CY)</t>
  </si>
  <si>
    <t>H07V-U 16  mm2 , pevně</t>
  </si>
  <si>
    <t>Skříň ocelolechová, zapuštěná, provedení s požární odolností EI30, vybavená pro přímé spotřeby do 80A, soustava TN-C-S, 120M, vybavená pro vývody podle stávajícího stavu, včetně přísušných stavebních prací a osazení</t>
  </si>
  <si>
    <t>Demontáže</t>
  </si>
  <si>
    <t>Montáž kabelů měděných bez ukončení  uložených pevně CYKY, NYM, NYY, YSLY, 1 kV</t>
  </si>
  <si>
    <t xml:space="preserve"> 4 x 25 mm2</t>
  </si>
  <si>
    <t xml:space="preserve"> 4x25 mm2</t>
  </si>
  <si>
    <t xml:space="preserve"> do 25 mm2</t>
  </si>
  <si>
    <t>Montáž svítidel zářivkových se zapojením vodičů bytových nebo do spol.místností nástěnných přisazených</t>
  </si>
  <si>
    <t xml:space="preserve"> 2 zdroje</t>
  </si>
  <si>
    <t>Montáž spínačů jedno nebo dvoupólových polozapuštěných nebo zapuštěných se  zapojením vodičů ovladačů, řazení</t>
  </si>
  <si>
    <t xml:space="preserve"> 0/1-tlačítkových vypínacích</t>
  </si>
  <si>
    <t>Montáž kabelů měděných bez ukončení do 1 kV uložených pevně CYKY, NYM, NYY, YSLY, 750 V</t>
  </si>
  <si>
    <t xml:space="preserve"> 3 x 2,5 mm2</t>
  </si>
  <si>
    <t xml:space="preserve"> 5 x 2,5 mm2</t>
  </si>
  <si>
    <t xml:space="preserve"> 5 x 4 mm2</t>
  </si>
  <si>
    <t>Montáž spínačů tří nebo čtyřpólových v krytu se zapojením vodičů,vačkových typ S</t>
  </si>
  <si>
    <t xml:space="preserve"> 25 A,VP,VL, 01 až 02</t>
  </si>
  <si>
    <t>Demontáže - celkem</t>
  </si>
  <si>
    <t>SVÍTIDLA KOMPLETNÍ - DÁLE VIZ KNIHA SVÍTIDEL</t>
  </si>
  <si>
    <t>A - průmyslové, přisazené s PC-difuzorem, zdroj LED max 5000m, cca 35W, 4000K, IP66</t>
  </si>
  <si>
    <t>B - venkovní, nástěnné, přisazené s PC-difuzorem, zdroj LED 2400lm, cca 24W, 4000K, IP54, hliníkové tělo</t>
  </si>
  <si>
    <t>C - přisazené stropní kruhové s krytem, LED-modul 1600lm, 18W, IP20, sociální zařízení</t>
  </si>
  <si>
    <t>D - přisazené stropní kruhové s krytem, LED-modul 420lm, 6W, 3000K, IP44, venkovní nadstřešení</t>
  </si>
  <si>
    <t>E - přisazené stropní kruhové s krytem, LED-modul 1200lm, 12W, IP54, sociální zařízení</t>
  </si>
  <si>
    <t>F - kancelářské stropní přisazené s mřížkou, zdroj zářivka 58W, 4000K, IP20, včetně zdrojů</t>
  </si>
  <si>
    <t>G - stropní, závěsné, do varny kuchyně, s krytem, zdroj LED 3000lm, cca 30W, 4000K, IP54</t>
  </si>
  <si>
    <t>H - přisazené stropní kruhové s krytem, LED-modul 2200lm, 25W, IP20, šatny</t>
  </si>
  <si>
    <t>I - stropní, vestavěné do podhledu M600, učebna MŠ, s krytem, zdroj LED max 4300lm, max 39W, 4000K, IP20</t>
  </si>
  <si>
    <t>N - nouzové evakuační s piktogramem, LED 5W/500lm, IP44</t>
  </si>
  <si>
    <t>SVÍTIDLA - MONTÁŽE</t>
  </si>
  <si>
    <t>SVÍTIDLO LED</t>
  </si>
  <si>
    <t>do 2 zdrojů</t>
  </si>
  <si>
    <t>SVÍTIDLO NOUZOVÉ</t>
  </si>
  <si>
    <t>s vlastním zdrojem</t>
  </si>
  <si>
    <t>POMOCNÉ ZEMNÍ PRÁCE</t>
  </si>
  <si>
    <t>HLOUBENÍ KABELOVÉ RÝHY</t>
  </si>
  <si>
    <t xml:space="preserve"> Zemina třídy 3, šíře 350mm,hloubka 600mm</t>
  </si>
  <si>
    <t>ZÁHOZ KABELOVÉ RÝHY</t>
  </si>
  <si>
    <t>VYBOURANI OTVORU VE ZDIVU</t>
  </si>
  <si>
    <t>CIHELNEM DO PLOCHY 2.25 dm2</t>
  </si>
  <si>
    <t xml:space="preserve"> Stena do 450mm</t>
  </si>
  <si>
    <t>VYSEKANI KAPES VE ZDIVU</t>
  </si>
  <si>
    <t>CIHELNEM PRO KRABICE</t>
  </si>
  <si>
    <t xml:space="preserve"> 100x100x50 mm</t>
  </si>
  <si>
    <t>VYSEKANI RYH PRO VODICE</t>
  </si>
  <si>
    <t>V OMITCE STEN</t>
  </si>
  <si>
    <t xml:space="preserve"> Sire 30 mm</t>
  </si>
  <si>
    <t xml:space="preserve"> Sire 70 mm</t>
  </si>
  <si>
    <t>VYSEKANI RYH VE ZDIVU</t>
  </si>
  <si>
    <t>CIHELNEM - HLOUBKA 50mm</t>
  </si>
  <si>
    <t xml:space="preserve"> Sire 100 mm</t>
  </si>
  <si>
    <t>BLESKOSVOD</t>
  </si>
  <si>
    <t>OCELOVÝ PÁSEK POZINKOVANÝ</t>
  </si>
  <si>
    <t>FeZn30x4 (1.0 kg/m), pevně</t>
  </si>
  <si>
    <t>OCELOVÝ DRÁT POZINKOVANÝ</t>
  </si>
  <si>
    <t>FeZn-D10 (0,62kg/m), pevně</t>
  </si>
  <si>
    <t>NEREZOVÉ PROVEDENÍ</t>
  </si>
  <si>
    <t xml:space="preserve"> DRÁT</t>
  </si>
  <si>
    <t>Drát 8 AlMgSi T/4 drát ø 8mm AlMgSi T/4 (0,135kg/m) měkký, pevně</t>
  </si>
  <si>
    <t>ZEMNIČE FeZn</t>
  </si>
  <si>
    <t>ZT1,5s tyč 1500x26mm</t>
  </si>
  <si>
    <t>SVORKA HROMOSVODNÍ, UZEMŇOVACÍ</t>
  </si>
  <si>
    <t>SJ2 k zemnící tyči,D=28</t>
  </si>
  <si>
    <t>POMOCNÝ JÍMAČ</t>
  </si>
  <si>
    <t>AlMgSi 0,6m</t>
  </si>
  <si>
    <t>JÍMACÍ TYČ</t>
  </si>
  <si>
    <t>Jímací tyč AlMgSi 2000 varianta B (plný profil)</t>
  </si>
  <si>
    <t>DRŽÁK JÍMACÍ TYČE</t>
  </si>
  <si>
    <t>na plochou střechu</t>
  </si>
  <si>
    <t>SJ1 k jímací tyči,D=20</t>
  </si>
  <si>
    <t>SVORKA HROMOSVODNÍ,UZEMŇOVACÍ, NEREZ</t>
  </si>
  <si>
    <t>SS N spojovací nerez</t>
  </si>
  <si>
    <t>SZc N zkušební nerez</t>
  </si>
  <si>
    <t>SOc N na okapové žlaby nerez</t>
  </si>
  <si>
    <t>SPb připojovací</t>
  </si>
  <si>
    <t>PODPĚRA VEDENÍ</t>
  </si>
  <si>
    <t xml:space="preserve"> pod krytinu na svahu</t>
  </si>
  <si>
    <t xml:space="preserve"> na hřebenáče</t>
  </si>
  <si>
    <t>na plechovou střechu</t>
  </si>
  <si>
    <t>do dřeva nebo zdiva</t>
  </si>
  <si>
    <t>OCHRANNÝ ÚHELNÍK A DRŽÁK</t>
  </si>
  <si>
    <t>ohranný úhelník 1700mm</t>
  </si>
  <si>
    <t>držák úhelníku</t>
  </si>
  <si>
    <t>ODDÁLENÝ JÍMAČ</t>
  </si>
  <si>
    <t>Izolovaný držák L= 530 mm</t>
  </si>
  <si>
    <t>Upevňovací objímka na izolační tyč</t>
  </si>
  <si>
    <t>SVORKA HROMOSVODNÍ, UZEMŇOVACÍ, POZINK</t>
  </si>
  <si>
    <t>SR2b pro pásek 30x4mm</t>
  </si>
  <si>
    <t>SR3b spoj pásek-drát</t>
  </si>
  <si>
    <t>MONTÁŽNÍ PRÁCE</t>
  </si>
  <si>
    <t xml:space="preserve"> štítek pro označení svodu</t>
  </si>
  <si>
    <t xml:space="preserve"> tvarování mont.dílu</t>
  </si>
  <si>
    <t>nátěr svorek uložených v zemi</t>
  </si>
  <si>
    <t>HODINOVÉ ZÚČTOVACÍ SAZBY</t>
  </si>
  <si>
    <t xml:space="preserve"> Zabezpečení pracoviště</t>
  </si>
  <si>
    <t>hod</t>
  </si>
  <si>
    <t>Demontáž stávajícího jímacho vedení bleskosvodu</t>
  </si>
  <si>
    <t>Demontáž a opětná montáž stávajícího obecního stožáru, včetně spolupráce s majitelem</t>
  </si>
  <si>
    <t xml:space="preserve"> Spolupráce s revizním technikem</t>
  </si>
  <si>
    <t>PROVEDENI REVIZNICH ZKOUSEK</t>
  </si>
  <si>
    <t xml:space="preserve"> Revizní technik</t>
  </si>
  <si>
    <t>HODINOVE ZUCTOVACI SAZBY</t>
  </si>
  <si>
    <t>Demontáž stávajícího stavu v dotčených místnostech - mimo C21</t>
  </si>
  <si>
    <t>Spolupráce se stavebníkem</t>
  </si>
  <si>
    <t>Koordinace se stavbou</t>
  </si>
  <si>
    <t>Uzemnění technologie</t>
  </si>
  <si>
    <t>Dokumentace skutečného provedení</t>
  </si>
  <si>
    <t>Spoluprace s revizním technikem</t>
  </si>
  <si>
    <t>Revizni technik, vypracování výchozí revizní zprávy</t>
  </si>
  <si>
    <t>Podružný materiál</t>
  </si>
  <si>
    <t>Montážní materiál a práce - celkem</t>
  </si>
  <si>
    <t>Rozvaděč R2</t>
  </si>
  <si>
    <t>ROZVADĚČOVÁ SKŘÍŇ</t>
  </si>
  <si>
    <t>Rozvaděčová skříň oceloplechová, zapuštěná s dveřmi, IP30,  5 řad, 120M. Včetně přílušenství.</t>
  </si>
  <si>
    <t>JISTIČ</t>
  </si>
  <si>
    <t>BC160NT305-50-D Jistič</t>
  </si>
  <si>
    <t>ODPÍNAČ</t>
  </si>
  <si>
    <t>SV-BC-X230 Napěťová spoušť</t>
  </si>
  <si>
    <t>BC160NT305-160-V Odpínač</t>
  </si>
  <si>
    <t>JISTIČ 1-PÓLOVÝ, CHAR."B"</t>
  </si>
  <si>
    <t>6B-1 -6A</t>
  </si>
  <si>
    <t>10B-1 -10A</t>
  </si>
  <si>
    <t>16B-1 -16A</t>
  </si>
  <si>
    <t>JISTIČ 3-PÓLOVÝ, CHAR."B"</t>
  </si>
  <si>
    <t>16B-3 -16A</t>
  </si>
  <si>
    <t>20B-3 -20A</t>
  </si>
  <si>
    <t>25B-3 -25A</t>
  </si>
  <si>
    <t>JISTIČ 3-PÓLOVÝ, CHAR."C"</t>
  </si>
  <si>
    <t>16C-3 -16A</t>
  </si>
  <si>
    <t>25C-3 -25A</t>
  </si>
  <si>
    <t>PROUDOVÝ CHRÁNIČ  2-PÓLOVÝ S NADPROUDOVOU OCHRANOU PORUCHOVÝ PROUD 30mA</t>
  </si>
  <si>
    <t>10B-1N-030A -10A</t>
  </si>
  <si>
    <t>16B-1N-030A -16A</t>
  </si>
  <si>
    <t>PROUD.CHRÁNIČ 4-PÓLOVÝ</t>
  </si>
  <si>
    <t>25-4-030A -25A,30mA</t>
  </si>
  <si>
    <t>MODULÁRNÍ STYKAČ</t>
  </si>
  <si>
    <t>RSI-20-20-A230 cívka 230V AC</t>
  </si>
  <si>
    <t>ČASOVÉ RELÉ</t>
  </si>
  <si>
    <t>Schodišťový automat 30 s až 10 min.</t>
  </si>
  <si>
    <t>ŘADOVÁ SVORKOVNICE</t>
  </si>
  <si>
    <t>4-10mm2</t>
  </si>
  <si>
    <t>Rozvaděč R2 - celkem</t>
  </si>
  <si>
    <t>Montážní materiál a práce - Slaboproud</t>
  </si>
  <si>
    <t>Hlavní dveře</t>
  </si>
  <si>
    <t>Řídící modul s kamerou +1 tlačítko IP verze 2.generace</t>
  </si>
  <si>
    <t>Modul se 6-ti tlačítky 2.generace</t>
  </si>
  <si>
    <t>Záslepka tlačítek</t>
  </si>
  <si>
    <t>Modul RFID četečky</t>
  </si>
  <si>
    <t>Povrchový instalační rámeček 2 moduly</t>
  </si>
  <si>
    <t>Stříška proti dešti povrchová</t>
  </si>
  <si>
    <t>Dveře do školky</t>
  </si>
  <si>
    <t>Povrchový instalační rámeček 3 moduly</t>
  </si>
  <si>
    <t>Dveře do kuchyně</t>
  </si>
  <si>
    <t>Montáže+monitory+swith PoE</t>
  </si>
  <si>
    <t>Programování + nastavení</t>
  </si>
  <si>
    <t>Kabel Utp kat.5</t>
  </si>
  <si>
    <t>Konektory</t>
  </si>
  <si>
    <t>Switch s Poe 18/16 Port 1 Gbps hik</t>
  </si>
  <si>
    <t>Přístroj videotelefonu 7" černý-stříbrný</t>
  </si>
  <si>
    <t>Podružný pomocný materiál</t>
  </si>
  <si>
    <t>Montážní materiál a práce - Slaboproud - celkem</t>
  </si>
  <si>
    <t>Hodnota A</t>
  </si>
  <si>
    <t>Hodnota B</t>
  </si>
  <si>
    <t>Základní náklady</t>
  </si>
  <si>
    <t>Dodávka</t>
  </si>
  <si>
    <t>Doprava 3,60%, Přesun 1,00%</t>
  </si>
  <si>
    <t>Montáž - materiál</t>
  </si>
  <si>
    <t>Montáž - práce</t>
  </si>
  <si>
    <t>Mezisoučet 1</t>
  </si>
  <si>
    <t>PPV 6,00% z montáže: materiál + práce</t>
  </si>
  <si>
    <t>Mezisoučet 2</t>
  </si>
  <si>
    <t>Základní náklady celkem</t>
  </si>
  <si>
    <t>Vedlejší náklady</t>
  </si>
  <si>
    <t>GZS 3,25% z pravé strany mezisoučtu 2</t>
  </si>
  <si>
    <t>Provozní vlivy 1,00% z pravé strany mezisoučtu 2</t>
  </si>
  <si>
    <t>Vedlejší náklady celkem</t>
  </si>
  <si>
    <t>Náklady celkem</t>
  </si>
  <si>
    <t>Součty odstavců</t>
  </si>
  <si>
    <t xml:space="preserve">  Demontáže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</si>
</sst>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BFEBFF"/>
        <bgColor indexed="64"/>
      </patternFill>
    </fill>
    <fill>
      <patternFill patternType="solid">
        <fgColor rgb="FFE0FE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AFF"/>
        <bgColor indexed="64"/>
      </patternFill>
    </fill>
    <fill>
      <patternFill patternType="solid">
        <fgColor rgb="FFFFFFE0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left"/>
    </xf>
    <xf numFmtId="0" fontId="0" fillId="0" borderId="1" xfId="0" applyBorder="1"/>
    <xf numFmtId="49" fontId="2" fillId="3" borderId="1" xfId="0" applyNumberFormat="1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horizontal="left"/>
    </xf>
    <xf numFmtId="49" fontId="4" fillId="6" borderId="1" xfId="0" applyNumberFormat="1" applyFont="1" applyFill="1" applyBorder="1" applyAlignment="1">
      <alignment horizontal="left"/>
    </xf>
    <xf numFmtId="0" fontId="0" fillId="0" borderId="0" xfId="0" applyProtection="1"/>
    <xf numFmtId="4" fontId="0" fillId="0" borderId="0" xfId="0" applyNumberFormat="1"/>
    <xf numFmtId="4" fontId="1" fillId="2" borderId="1" xfId="0" applyNumberFormat="1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right"/>
    </xf>
    <xf numFmtId="49" fontId="5" fillId="7" borderId="1" xfId="0" applyNumberFormat="1" applyFont="1" applyFill="1" applyBorder="1" applyAlignment="1">
      <alignment horizontal="left"/>
    </xf>
    <xf numFmtId="4" fontId="5" fillId="7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49" fontId="6" fillId="7" borderId="1" xfId="0" applyNumberFormat="1" applyFont="1" applyFill="1" applyBorder="1" applyAlignment="1">
      <alignment horizontal="left"/>
    </xf>
    <xf numFmtId="4" fontId="6" fillId="7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4" fontId="4" fillId="6" borderId="1" xfId="0" applyNumberFormat="1" applyFont="1" applyFill="1" applyBorder="1" applyAlignment="1">
      <alignment horizontal="right"/>
    </xf>
    <xf numFmtId="49" fontId="3" fillId="4" borderId="1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workbookViewId="0"/>
  </sheetViews>
  <sheetFormatPr defaultRowHeight="15"/>
  <cols>
    <col min="1" max="1" width="39.28515625" style="1" bestFit="1" customWidth="1"/>
    <col min="2" max="2" width="9.85546875" style="9" bestFit="1" customWidth="1"/>
    <col min="3" max="3" width="11.28515625" style="9" bestFit="1" customWidth="1"/>
    <col min="6" max="6" width="0" style="8" hidden="1" customWidth="1"/>
  </cols>
  <sheetData>
    <row r="1" spans="1:4">
      <c r="A1" s="2" t="s">
        <v>0</v>
      </c>
      <c r="B1" s="10" t="s">
        <v>342</v>
      </c>
      <c r="C1" s="10" t="s">
        <v>343</v>
      </c>
      <c r="D1" s="3"/>
    </row>
    <row r="2" spans="1:4">
      <c r="A2" s="5" t="s">
        <v>344</v>
      </c>
      <c r="B2" s="17"/>
      <c r="C2" s="17"/>
      <c r="D2" s="3"/>
    </row>
    <row r="3" spans="1:4">
      <c r="A3" s="6" t="s">
        <v>345</v>
      </c>
      <c r="B3" s="14">
        <f>(Rozpočet!E316)</f>
        <v>54085</v>
      </c>
      <c r="C3" s="14"/>
      <c r="D3" s="3"/>
    </row>
    <row r="4" spans="1:4">
      <c r="A4" s="6" t="s">
        <v>346</v>
      </c>
      <c r="B4" s="14">
        <f>B3 * Parametry!B16 / 100</f>
        <v>1947.06</v>
      </c>
      <c r="C4" s="14">
        <f>B3 * Parametry!B17 / 100</f>
        <v>540.85</v>
      </c>
      <c r="D4" s="3"/>
    </row>
    <row r="5" spans="1:4">
      <c r="A5" s="6" t="s">
        <v>347</v>
      </c>
      <c r="B5" s="14"/>
      <c r="C5" s="14">
        <f>0 + (Rozpočet!E278+Rozpočet!E353)</f>
        <v>366620.87</v>
      </c>
      <c r="D5" s="3"/>
    </row>
    <row r="6" spans="1:4">
      <c r="A6" s="6" t="s">
        <v>348</v>
      </c>
      <c r="B6" s="14"/>
      <c r="C6" s="14">
        <f>(Rozpočet!H316) + 0 + (Rozpočet!H278+Rozpočet!H353)</f>
        <v>143388.74</v>
      </c>
      <c r="D6" s="3"/>
    </row>
    <row r="7" spans="1:4">
      <c r="A7" s="7" t="s">
        <v>349</v>
      </c>
      <c r="B7" s="18">
        <f>B3 + B4</f>
        <v>56032.06</v>
      </c>
      <c r="C7" s="18">
        <f>C3 + C4 + C5 + C6</f>
        <v>510550.45999999996</v>
      </c>
      <c r="D7" s="3"/>
    </row>
    <row r="8" spans="1:4">
      <c r="A8" s="6" t="s">
        <v>350</v>
      </c>
      <c r="B8" s="14"/>
      <c r="C8" s="14">
        <f>(C5 + C6) * Parametry!B18 / 100</f>
        <v>30600.5766</v>
      </c>
      <c r="D8" s="3"/>
    </row>
    <row r="9" spans="1:4">
      <c r="A9" s="7" t="s">
        <v>351</v>
      </c>
      <c r="B9" s="18">
        <f>B7</f>
        <v>56032.06</v>
      </c>
      <c r="C9" s="18">
        <f>C7 + C8 + C27 + C27 + C27</f>
        <v>541151.03659999999</v>
      </c>
      <c r="D9" s="3"/>
    </row>
    <row r="10" spans="1:4">
      <c r="A10" s="6" t="s">
        <v>11</v>
      </c>
      <c r="B10" s="14"/>
      <c r="C10" s="14"/>
      <c r="D10" s="3"/>
    </row>
    <row r="11" spans="1:4">
      <c r="A11" s="5" t="s">
        <v>352</v>
      </c>
      <c r="B11" s="17"/>
      <c r="C11" s="17">
        <f>B9 + C9 + C27 + C27 + C27</f>
        <v>597183.09660000005</v>
      </c>
      <c r="D11" s="3"/>
    </row>
    <row r="12" spans="1:4">
      <c r="A12" s="6" t="s">
        <v>11</v>
      </c>
      <c r="B12" s="14"/>
      <c r="C12" s="14"/>
      <c r="D12" s="3"/>
    </row>
    <row r="13" spans="1:4">
      <c r="A13" s="5" t="s">
        <v>353</v>
      </c>
      <c r="B13" s="17"/>
      <c r="C13" s="17"/>
      <c r="D13" s="3"/>
    </row>
    <row r="14" spans="1:4">
      <c r="A14" s="6" t="s">
        <v>354</v>
      </c>
      <c r="B14" s="14"/>
      <c r="C14" s="14">
        <f>C9 * Parametry!B23 / 100</f>
        <v>17587.4086895</v>
      </c>
      <c r="D14" s="3"/>
    </row>
    <row r="15" spans="1:4">
      <c r="A15" s="6" t="s">
        <v>355</v>
      </c>
      <c r="B15" s="14"/>
      <c r="C15" s="14">
        <f>C9 * Parametry!B24 / 100</f>
        <v>5411.5103659999995</v>
      </c>
      <c r="D15" s="3"/>
    </row>
    <row r="16" spans="1:4">
      <c r="A16" s="5" t="s">
        <v>356</v>
      </c>
      <c r="B16" s="17"/>
      <c r="C16" s="17">
        <f>C14 + C15</f>
        <v>22998.919055499999</v>
      </c>
      <c r="D16" s="3"/>
    </row>
    <row r="17" spans="1:4">
      <c r="A17" s="6" t="s">
        <v>11</v>
      </c>
      <c r="B17" s="14"/>
      <c r="C17" s="14"/>
      <c r="D17" s="3"/>
    </row>
    <row r="18" spans="1:4">
      <c r="A18" s="4" t="s">
        <v>357</v>
      </c>
      <c r="B18" s="11"/>
      <c r="C18" s="11">
        <f>C11 + C16 + C27</f>
        <v>620182.0156555</v>
      </c>
      <c r="D18" s="3"/>
    </row>
    <row r="19" spans="1:4">
      <c r="A19" s="6" t="s">
        <v>11</v>
      </c>
      <c r="B19" s="14"/>
      <c r="C19" s="14"/>
      <c r="D19" s="3"/>
    </row>
    <row r="20" spans="1:4">
      <c r="A20" s="6" t="s">
        <v>11</v>
      </c>
      <c r="B20" s="14"/>
      <c r="C20" s="14"/>
      <c r="D20" s="3"/>
    </row>
    <row r="21" spans="1:4">
      <c r="A21" s="5" t="s">
        <v>358</v>
      </c>
      <c r="B21" s="19" t="s">
        <v>52</v>
      </c>
      <c r="C21" s="19" t="s">
        <v>55</v>
      </c>
      <c r="D21" s="3"/>
    </row>
    <row r="22" spans="1:4">
      <c r="A22" s="6" t="s">
        <v>59</v>
      </c>
      <c r="B22" s="14">
        <f>(Rozpočet!E278)</f>
        <v>261856.87000000002</v>
      </c>
      <c r="C22" s="14">
        <f>(Rozpočet!H278)</f>
        <v>138750.18</v>
      </c>
      <c r="D22" s="3"/>
    </row>
    <row r="23" spans="1:4">
      <c r="A23" s="6" t="s">
        <v>359</v>
      </c>
      <c r="B23" s="14">
        <f>(Rozpočet!E172)</f>
        <v>0</v>
      </c>
      <c r="C23" s="14">
        <f>(Rozpočet!H172)</f>
        <v>4623.38</v>
      </c>
      <c r="D23" s="3"/>
    </row>
    <row r="24" spans="1:4">
      <c r="A24" s="6" t="s">
        <v>292</v>
      </c>
      <c r="B24" s="14">
        <f>(Rozpočet!E316)</f>
        <v>54085</v>
      </c>
      <c r="C24" s="14">
        <f>(Rozpočet!H316)</f>
        <v>4638.5600000000004</v>
      </c>
      <c r="D24" s="3"/>
    </row>
    <row r="25" spans="1:4">
      <c r="A25" s="6" t="s">
        <v>323</v>
      </c>
      <c r="B25" s="14">
        <f>(Rozpočet!E353)</f>
        <v>104764</v>
      </c>
      <c r="C25" s="14">
        <f>(Rozpočet!H353)</f>
        <v>0</v>
      </c>
      <c r="D25" s="3"/>
    </row>
    <row r="26" spans="1:4">
      <c r="A26" s="6" t="s">
        <v>11</v>
      </c>
      <c r="B26" s="14"/>
      <c r="C26" s="14"/>
      <c r="D26" s="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54"/>
  <sheetViews>
    <sheetView tabSelected="1" topLeftCell="C253" workbookViewId="0">
      <selection activeCell="E278" sqref="E278"/>
    </sheetView>
  </sheetViews>
  <sheetFormatPr defaultRowHeight="15"/>
  <cols>
    <col min="1" max="1" width="177.140625" style="1" bestFit="1" customWidth="1"/>
    <col min="2" max="2" width="4.85546875" style="1" bestFit="1" customWidth="1"/>
    <col min="3" max="3" width="6.42578125" style="9" bestFit="1" customWidth="1"/>
    <col min="4" max="4" width="8.85546875" style="9" bestFit="1" customWidth="1"/>
    <col min="5" max="5" width="13.42578125" style="9" bestFit="1" customWidth="1"/>
    <col min="6" max="6" width="3.5703125" style="1" bestFit="1" customWidth="1"/>
    <col min="7" max="7" width="6.42578125" style="9" bestFit="1" customWidth="1"/>
    <col min="8" max="8" width="12.5703125" style="9" bestFit="1" customWidth="1"/>
    <col min="9" max="9" width="8.85546875" style="9" bestFit="1" customWidth="1"/>
    <col min="10" max="10" width="11.42578125" style="9" bestFit="1" customWidth="1"/>
    <col min="13" max="13" width="0" style="8" hidden="1" customWidth="1"/>
  </cols>
  <sheetData>
    <row r="1" spans="1:12">
      <c r="A1" s="2" t="s">
        <v>0</v>
      </c>
      <c r="B1" s="2" t="s">
        <v>50</v>
      </c>
      <c r="C1" s="10" t="s">
        <v>51</v>
      </c>
      <c r="D1" s="10" t="s">
        <v>52</v>
      </c>
      <c r="E1" s="10" t="s">
        <v>53</v>
      </c>
      <c r="F1" s="2" t="s">
        <v>54</v>
      </c>
      <c r="G1" s="10" t="s">
        <v>55</v>
      </c>
      <c r="H1" s="10" t="s">
        <v>56</v>
      </c>
      <c r="I1" s="10" t="s">
        <v>57</v>
      </c>
      <c r="J1" s="10" t="s">
        <v>58</v>
      </c>
      <c r="K1" s="3"/>
      <c r="L1" s="3"/>
    </row>
    <row r="2" spans="1:12">
      <c r="A2" s="4" t="s">
        <v>59</v>
      </c>
      <c r="B2" s="4" t="s">
        <v>11</v>
      </c>
      <c r="C2" s="11"/>
      <c r="D2" s="11"/>
      <c r="E2" s="11"/>
      <c r="F2" s="4" t="s">
        <v>11</v>
      </c>
      <c r="G2" s="11"/>
      <c r="H2" s="11"/>
      <c r="I2" s="11"/>
      <c r="J2" s="11"/>
      <c r="K2" s="3"/>
      <c r="L2" s="3"/>
    </row>
    <row r="3" spans="1:12">
      <c r="A3" s="12" t="s">
        <v>60</v>
      </c>
      <c r="B3" s="12" t="s">
        <v>11</v>
      </c>
      <c r="C3" s="13"/>
      <c r="D3" s="13"/>
      <c r="E3" s="13"/>
      <c r="F3" s="12" t="s">
        <v>11</v>
      </c>
      <c r="G3" s="13"/>
      <c r="H3" s="13"/>
      <c r="I3" s="13"/>
      <c r="J3" s="13"/>
      <c r="K3" s="3"/>
      <c r="L3" s="3"/>
    </row>
    <row r="4" spans="1:12">
      <c r="A4" s="6" t="s">
        <v>61</v>
      </c>
      <c r="B4" s="6" t="s">
        <v>62</v>
      </c>
      <c r="C4" s="14">
        <v>65</v>
      </c>
      <c r="D4" s="14">
        <v>10.3</v>
      </c>
      <c r="E4" s="14">
        <f>C4*D4</f>
        <v>669.5</v>
      </c>
      <c r="F4" s="6" t="s">
        <v>11</v>
      </c>
      <c r="G4" s="14">
        <v>18.13</v>
      </c>
      <c r="H4" s="14">
        <f>C4*G4</f>
        <v>1178.45</v>
      </c>
      <c r="I4" s="14">
        <f>D4+G4</f>
        <v>28.43</v>
      </c>
      <c r="J4" s="14">
        <f>E4+H4</f>
        <v>1847.95</v>
      </c>
      <c r="K4" s="3"/>
      <c r="L4" s="3"/>
    </row>
    <row r="5" spans="1:12">
      <c r="A5" s="6" t="s">
        <v>63</v>
      </c>
      <c r="B5" s="6" t="s">
        <v>62</v>
      </c>
      <c r="C5" s="14">
        <v>5</v>
      </c>
      <c r="D5" s="14">
        <v>42</v>
      </c>
      <c r="E5" s="14">
        <f>C5*D5</f>
        <v>210</v>
      </c>
      <c r="F5" s="6" t="s">
        <v>11</v>
      </c>
      <c r="G5" s="14">
        <v>28.13</v>
      </c>
      <c r="H5" s="14">
        <f>C5*G5</f>
        <v>140.65</v>
      </c>
      <c r="I5" s="14">
        <f>D5+G5</f>
        <v>70.13</v>
      </c>
      <c r="J5" s="14">
        <f>E5+H5</f>
        <v>350.65</v>
      </c>
      <c r="K5" s="3"/>
      <c r="L5" s="3"/>
    </row>
    <row r="6" spans="1:12">
      <c r="A6" s="12" t="s">
        <v>64</v>
      </c>
      <c r="B6" s="12" t="s">
        <v>11</v>
      </c>
      <c r="C6" s="13"/>
      <c r="D6" s="13"/>
      <c r="E6" s="13"/>
      <c r="F6" s="12" t="s">
        <v>11</v>
      </c>
      <c r="G6" s="13"/>
      <c r="H6" s="13"/>
      <c r="I6" s="13"/>
      <c r="J6" s="13"/>
      <c r="K6" s="3"/>
      <c r="L6" s="3"/>
    </row>
    <row r="7" spans="1:12">
      <c r="A7" s="6" t="s">
        <v>65</v>
      </c>
      <c r="B7" s="6" t="s">
        <v>62</v>
      </c>
      <c r="C7" s="14">
        <v>22</v>
      </c>
      <c r="D7" s="14">
        <v>9.5</v>
      </c>
      <c r="E7" s="14">
        <f>C7*D7</f>
        <v>209</v>
      </c>
      <c r="F7" s="6" t="s">
        <v>11</v>
      </c>
      <c r="G7" s="14">
        <v>18.13</v>
      </c>
      <c r="H7" s="14">
        <f>C7*G7</f>
        <v>398.85999999999996</v>
      </c>
      <c r="I7" s="14">
        <f t="shared" ref="I7:J10" si="0">D7+G7</f>
        <v>27.63</v>
      </c>
      <c r="J7" s="14">
        <f t="shared" si="0"/>
        <v>607.8599999999999</v>
      </c>
      <c r="K7" s="3"/>
      <c r="L7" s="3"/>
    </row>
    <row r="8" spans="1:12">
      <c r="A8" s="6" t="s">
        <v>66</v>
      </c>
      <c r="B8" s="6" t="s">
        <v>62</v>
      </c>
      <c r="C8" s="14">
        <v>8</v>
      </c>
      <c r="D8" s="14">
        <v>23.5</v>
      </c>
      <c r="E8" s="14">
        <f>C8*D8</f>
        <v>188</v>
      </c>
      <c r="F8" s="6" t="s">
        <v>11</v>
      </c>
      <c r="G8" s="14">
        <v>41.67</v>
      </c>
      <c r="H8" s="14">
        <f>C8*G8</f>
        <v>333.36</v>
      </c>
      <c r="I8" s="14">
        <f t="shared" si="0"/>
        <v>65.17</v>
      </c>
      <c r="J8" s="14">
        <f t="shared" si="0"/>
        <v>521.36</v>
      </c>
      <c r="K8" s="3"/>
      <c r="L8" s="3"/>
    </row>
    <row r="9" spans="1:12">
      <c r="A9" s="6" t="s">
        <v>67</v>
      </c>
      <c r="B9" s="6" t="s">
        <v>62</v>
      </c>
      <c r="C9" s="14">
        <v>18</v>
      </c>
      <c r="D9" s="14">
        <v>76</v>
      </c>
      <c r="E9" s="14">
        <f>C9*D9</f>
        <v>1368</v>
      </c>
      <c r="F9" s="6" t="s">
        <v>11</v>
      </c>
      <c r="G9" s="14">
        <v>50.6</v>
      </c>
      <c r="H9" s="14">
        <f>C9*G9</f>
        <v>910.80000000000007</v>
      </c>
      <c r="I9" s="14">
        <f t="shared" si="0"/>
        <v>126.6</v>
      </c>
      <c r="J9" s="14">
        <f t="shared" si="0"/>
        <v>2278.8000000000002</v>
      </c>
      <c r="K9" s="3"/>
      <c r="L9" s="3"/>
    </row>
    <row r="10" spans="1:12">
      <c r="A10" s="6" t="s">
        <v>68</v>
      </c>
      <c r="B10" s="6" t="s">
        <v>62</v>
      </c>
      <c r="C10" s="14">
        <v>18</v>
      </c>
      <c r="D10" s="14">
        <v>4</v>
      </c>
      <c r="E10" s="14">
        <f>C10*D10</f>
        <v>72</v>
      </c>
      <c r="F10" s="6" t="s">
        <v>11</v>
      </c>
      <c r="G10" s="14">
        <v>35.97</v>
      </c>
      <c r="H10" s="14">
        <f>C10*G10</f>
        <v>647.46</v>
      </c>
      <c r="I10" s="14">
        <f t="shared" si="0"/>
        <v>39.97</v>
      </c>
      <c r="J10" s="14">
        <f t="shared" si="0"/>
        <v>719.46</v>
      </c>
      <c r="K10" s="3"/>
      <c r="L10" s="3"/>
    </row>
    <row r="11" spans="1:12">
      <c r="A11" s="12" t="s">
        <v>69</v>
      </c>
      <c r="B11" s="12" t="s">
        <v>11</v>
      </c>
      <c r="C11" s="13"/>
      <c r="D11" s="13"/>
      <c r="E11" s="13"/>
      <c r="F11" s="12" t="s">
        <v>11</v>
      </c>
      <c r="G11" s="13"/>
      <c r="H11" s="13"/>
      <c r="I11" s="13"/>
      <c r="J11" s="13"/>
      <c r="K11" s="3"/>
      <c r="L11" s="3"/>
    </row>
    <row r="12" spans="1:12">
      <c r="A12" s="6" t="s">
        <v>70</v>
      </c>
      <c r="B12" s="6" t="s">
        <v>62</v>
      </c>
      <c r="C12" s="14">
        <v>13</v>
      </c>
      <c r="D12" s="14">
        <v>74</v>
      </c>
      <c r="E12" s="14">
        <f>C12*D12</f>
        <v>962</v>
      </c>
      <c r="F12" s="6" t="s">
        <v>11</v>
      </c>
      <c r="G12" s="14">
        <v>42.17</v>
      </c>
      <c r="H12" s="14">
        <f>C12*G12</f>
        <v>548.21</v>
      </c>
      <c r="I12" s="14">
        <f>D12+G12</f>
        <v>116.17</v>
      </c>
      <c r="J12" s="14">
        <f>E12+H12</f>
        <v>1510.21</v>
      </c>
      <c r="K12" s="3"/>
      <c r="L12" s="3"/>
    </row>
    <row r="13" spans="1:12">
      <c r="A13" s="12" t="s">
        <v>71</v>
      </c>
      <c r="B13" s="12" t="s">
        <v>11</v>
      </c>
      <c r="C13" s="13"/>
      <c r="D13" s="13"/>
      <c r="E13" s="13"/>
      <c r="F13" s="12" t="s">
        <v>11</v>
      </c>
      <c r="G13" s="13"/>
      <c r="H13" s="13"/>
      <c r="I13" s="13"/>
      <c r="J13" s="13"/>
      <c r="K13" s="3"/>
      <c r="L13" s="3"/>
    </row>
    <row r="14" spans="1:12">
      <c r="A14" s="6" t="s">
        <v>72</v>
      </c>
      <c r="B14" s="6" t="s">
        <v>62</v>
      </c>
      <c r="C14" s="14">
        <v>160</v>
      </c>
      <c r="D14" s="14">
        <v>4.2</v>
      </c>
      <c r="E14" s="14">
        <f>C14*D14</f>
        <v>672</v>
      </c>
      <c r="F14" s="6" t="s">
        <v>11</v>
      </c>
      <c r="G14" s="14">
        <v>0</v>
      </c>
      <c r="H14" s="14">
        <f>C14*G14</f>
        <v>0</v>
      </c>
      <c r="I14" s="14">
        <f>D14+G14</f>
        <v>4.2</v>
      </c>
      <c r="J14" s="14">
        <f>E14+H14</f>
        <v>672</v>
      </c>
      <c r="K14" s="3"/>
      <c r="L14" s="3"/>
    </row>
    <row r="15" spans="1:12">
      <c r="A15" s="6" t="s">
        <v>73</v>
      </c>
      <c r="B15" s="6" t="s">
        <v>62</v>
      </c>
      <c r="C15" s="14">
        <v>40</v>
      </c>
      <c r="D15" s="14">
        <v>6.8</v>
      </c>
      <c r="E15" s="14">
        <f>C15*D15</f>
        <v>272</v>
      </c>
      <c r="F15" s="6" t="s">
        <v>11</v>
      </c>
      <c r="G15" s="14">
        <v>0</v>
      </c>
      <c r="H15" s="14">
        <f>C15*G15</f>
        <v>0</v>
      </c>
      <c r="I15" s="14">
        <f>D15+G15</f>
        <v>6.8</v>
      </c>
      <c r="J15" s="14">
        <f>E15+H15</f>
        <v>272</v>
      </c>
      <c r="K15" s="3"/>
      <c r="L15" s="3"/>
    </row>
    <row r="16" spans="1:12">
      <c r="A16" s="12" t="s">
        <v>74</v>
      </c>
      <c r="B16" s="12" t="s">
        <v>11</v>
      </c>
      <c r="C16" s="13"/>
      <c r="D16" s="13"/>
      <c r="E16" s="13"/>
      <c r="F16" s="12" t="s">
        <v>11</v>
      </c>
      <c r="G16" s="13"/>
      <c r="H16" s="13"/>
      <c r="I16" s="13"/>
      <c r="J16" s="13"/>
      <c r="K16" s="3"/>
      <c r="L16" s="3"/>
    </row>
    <row r="17" spans="1:12">
      <c r="A17" s="6" t="s">
        <v>75</v>
      </c>
      <c r="B17" s="6" t="s">
        <v>76</v>
      </c>
      <c r="C17" s="14">
        <v>6</v>
      </c>
      <c r="D17" s="14">
        <v>11</v>
      </c>
      <c r="E17" s="14">
        <f>C17*D17</f>
        <v>66</v>
      </c>
      <c r="F17" s="6" t="s">
        <v>11</v>
      </c>
      <c r="G17" s="14">
        <v>23.2</v>
      </c>
      <c r="H17" s="14">
        <f>C17*G17</f>
        <v>139.19999999999999</v>
      </c>
      <c r="I17" s="14">
        <f>D17+G17</f>
        <v>34.200000000000003</v>
      </c>
      <c r="J17" s="14">
        <f>E17+H17</f>
        <v>205.2</v>
      </c>
      <c r="K17" s="3"/>
      <c r="L17" s="3"/>
    </row>
    <row r="18" spans="1:12">
      <c r="A18" s="6" t="s">
        <v>77</v>
      </c>
      <c r="B18" s="6" t="s">
        <v>76</v>
      </c>
      <c r="C18" s="14">
        <v>18</v>
      </c>
      <c r="D18" s="14">
        <v>14</v>
      </c>
      <c r="E18" s="14">
        <f>C18*D18</f>
        <v>252</v>
      </c>
      <c r="F18" s="6" t="s">
        <v>11</v>
      </c>
      <c r="G18" s="14">
        <v>23.2</v>
      </c>
      <c r="H18" s="14">
        <f>C18*G18</f>
        <v>417.59999999999997</v>
      </c>
      <c r="I18" s="14">
        <f>D18+G18</f>
        <v>37.200000000000003</v>
      </c>
      <c r="J18" s="14">
        <f>E18+H18</f>
        <v>669.59999999999991</v>
      </c>
      <c r="K18" s="3"/>
      <c r="L18" s="3"/>
    </row>
    <row r="19" spans="1:12">
      <c r="A19" s="12" t="s">
        <v>78</v>
      </c>
      <c r="B19" s="12" t="s">
        <v>11</v>
      </c>
      <c r="C19" s="13"/>
      <c r="D19" s="13"/>
      <c r="E19" s="13"/>
      <c r="F19" s="12" t="s">
        <v>11</v>
      </c>
      <c r="G19" s="13"/>
      <c r="H19" s="13"/>
      <c r="I19" s="13"/>
      <c r="J19" s="13"/>
      <c r="K19" s="3"/>
      <c r="L19" s="3"/>
    </row>
    <row r="20" spans="1:12">
      <c r="A20" s="6" t="s">
        <v>75</v>
      </c>
      <c r="B20" s="6" t="s">
        <v>76</v>
      </c>
      <c r="C20" s="14">
        <v>6</v>
      </c>
      <c r="D20" s="14">
        <v>20.5</v>
      </c>
      <c r="E20" s="14">
        <f>C20*D20</f>
        <v>123</v>
      </c>
      <c r="F20" s="6" t="s">
        <v>11</v>
      </c>
      <c r="G20" s="14">
        <v>18.8</v>
      </c>
      <c r="H20" s="14">
        <f>C20*G20</f>
        <v>112.80000000000001</v>
      </c>
      <c r="I20" s="14">
        <f>D20+G20</f>
        <v>39.299999999999997</v>
      </c>
      <c r="J20" s="14">
        <f>E20+H20</f>
        <v>235.8</v>
      </c>
      <c r="K20" s="3"/>
      <c r="L20" s="3"/>
    </row>
    <row r="21" spans="1:12">
      <c r="A21" s="6" t="s">
        <v>77</v>
      </c>
      <c r="B21" s="6" t="s">
        <v>76</v>
      </c>
      <c r="C21" s="14">
        <v>6</v>
      </c>
      <c r="D21" s="14">
        <v>30</v>
      </c>
      <c r="E21" s="14">
        <f>C21*D21</f>
        <v>180</v>
      </c>
      <c r="F21" s="6" t="s">
        <v>11</v>
      </c>
      <c r="G21" s="14">
        <v>20.27</v>
      </c>
      <c r="H21" s="14">
        <f>C21*G21</f>
        <v>121.62</v>
      </c>
      <c r="I21" s="14">
        <f>D21+G21</f>
        <v>50.269999999999996</v>
      </c>
      <c r="J21" s="14">
        <f>E21+H21</f>
        <v>301.62</v>
      </c>
      <c r="K21" s="3"/>
      <c r="L21" s="3"/>
    </row>
    <row r="22" spans="1:12">
      <c r="A22" s="12" t="s">
        <v>79</v>
      </c>
      <c r="B22" s="12" t="s">
        <v>11</v>
      </c>
      <c r="C22" s="13"/>
      <c r="D22" s="13"/>
      <c r="E22" s="13"/>
      <c r="F22" s="12" t="s">
        <v>11</v>
      </c>
      <c r="G22" s="13"/>
      <c r="H22" s="13"/>
      <c r="I22" s="13"/>
      <c r="J22" s="13"/>
      <c r="K22" s="3"/>
      <c r="L22" s="3"/>
    </row>
    <row r="23" spans="1:12">
      <c r="A23" s="6" t="s">
        <v>80</v>
      </c>
      <c r="B23" s="6" t="s">
        <v>76</v>
      </c>
      <c r="C23" s="14">
        <v>36</v>
      </c>
      <c r="D23" s="14">
        <v>176</v>
      </c>
      <c r="E23" s="14">
        <f>C23*D23</f>
        <v>6336</v>
      </c>
      <c r="F23" s="6" t="s">
        <v>11</v>
      </c>
      <c r="G23" s="14">
        <v>53.33</v>
      </c>
      <c r="H23" s="14">
        <f>C23*G23</f>
        <v>1919.8799999999999</v>
      </c>
      <c r="I23" s="14">
        <f>D23+G23</f>
        <v>229.32999999999998</v>
      </c>
      <c r="J23" s="14">
        <f>E23+H23</f>
        <v>8255.8799999999992</v>
      </c>
      <c r="K23" s="3"/>
      <c r="L23" s="3"/>
    </row>
    <row r="24" spans="1:12">
      <c r="A24" s="6" t="s">
        <v>11</v>
      </c>
      <c r="B24" s="6" t="s">
        <v>11</v>
      </c>
      <c r="C24" s="14"/>
      <c r="D24" s="14"/>
      <c r="E24" s="14"/>
      <c r="F24" s="6" t="s">
        <v>11</v>
      </c>
      <c r="G24" s="14"/>
      <c r="H24" s="14"/>
      <c r="I24" s="14">
        <f>D24+G24</f>
        <v>0</v>
      </c>
      <c r="J24" s="14">
        <f>E24+H24</f>
        <v>0</v>
      </c>
      <c r="K24" s="3"/>
      <c r="L24" s="3"/>
    </row>
    <row r="25" spans="1:12">
      <c r="A25" s="12" t="s">
        <v>81</v>
      </c>
      <c r="B25" s="12" t="s">
        <v>11</v>
      </c>
      <c r="C25" s="13"/>
      <c r="D25" s="13"/>
      <c r="E25" s="13"/>
      <c r="F25" s="12" t="s">
        <v>11</v>
      </c>
      <c r="G25" s="13"/>
      <c r="H25" s="13"/>
      <c r="I25" s="13"/>
      <c r="J25" s="13"/>
      <c r="K25" s="3"/>
      <c r="L25" s="3"/>
    </row>
    <row r="26" spans="1:12">
      <c r="A26" s="6" t="s">
        <v>82</v>
      </c>
      <c r="B26" s="6" t="s">
        <v>76</v>
      </c>
      <c r="C26" s="14">
        <v>20</v>
      </c>
      <c r="D26" s="14">
        <v>9.3000000000000007</v>
      </c>
      <c r="E26" s="14">
        <f>C26*D26</f>
        <v>186</v>
      </c>
      <c r="F26" s="6" t="s">
        <v>11</v>
      </c>
      <c r="G26" s="14">
        <v>18.100000000000001</v>
      </c>
      <c r="H26" s="14">
        <f>C26*G26</f>
        <v>362</v>
      </c>
      <c r="I26" s="14">
        <f t="shared" ref="I26:J28" si="1">D26+G26</f>
        <v>27.400000000000002</v>
      </c>
      <c r="J26" s="14">
        <f t="shared" si="1"/>
        <v>548</v>
      </c>
      <c r="K26" s="3"/>
      <c r="L26" s="3"/>
    </row>
    <row r="27" spans="1:12">
      <c r="A27" s="6" t="s">
        <v>83</v>
      </c>
      <c r="B27" s="6" t="s">
        <v>76</v>
      </c>
      <c r="C27" s="14">
        <v>6</v>
      </c>
      <c r="D27" s="14">
        <v>13.9</v>
      </c>
      <c r="E27" s="14">
        <f>C27*D27</f>
        <v>83.4</v>
      </c>
      <c r="F27" s="6" t="s">
        <v>11</v>
      </c>
      <c r="G27" s="14">
        <v>18.100000000000001</v>
      </c>
      <c r="H27" s="14">
        <f>C27*G27</f>
        <v>108.60000000000001</v>
      </c>
      <c r="I27" s="14">
        <f t="shared" si="1"/>
        <v>32</v>
      </c>
      <c r="J27" s="14">
        <f t="shared" si="1"/>
        <v>192</v>
      </c>
      <c r="K27" s="3"/>
      <c r="L27" s="3"/>
    </row>
    <row r="28" spans="1:12">
      <c r="A28" s="6" t="s">
        <v>84</v>
      </c>
      <c r="B28" s="6" t="s">
        <v>76</v>
      </c>
      <c r="C28" s="14">
        <v>40</v>
      </c>
      <c r="D28" s="14">
        <v>42</v>
      </c>
      <c r="E28" s="14">
        <f>C28*D28</f>
        <v>1680</v>
      </c>
      <c r="F28" s="6" t="s">
        <v>11</v>
      </c>
      <c r="G28" s="14">
        <v>18.100000000000001</v>
      </c>
      <c r="H28" s="14">
        <f>C28*G28</f>
        <v>724</v>
      </c>
      <c r="I28" s="14">
        <f t="shared" si="1"/>
        <v>60.1</v>
      </c>
      <c r="J28" s="14">
        <f t="shared" si="1"/>
        <v>2404</v>
      </c>
      <c r="K28" s="3"/>
      <c r="L28" s="3"/>
    </row>
    <row r="29" spans="1:12">
      <c r="A29" s="12" t="s">
        <v>85</v>
      </c>
      <c r="B29" s="12" t="s">
        <v>11</v>
      </c>
      <c r="C29" s="13"/>
      <c r="D29" s="13"/>
      <c r="E29" s="13"/>
      <c r="F29" s="12" t="s">
        <v>11</v>
      </c>
      <c r="G29" s="13"/>
      <c r="H29" s="13"/>
      <c r="I29" s="13"/>
      <c r="J29" s="13"/>
      <c r="K29" s="3"/>
      <c r="L29" s="3"/>
    </row>
    <row r="30" spans="1:12">
      <c r="A30" s="6" t="s">
        <v>86</v>
      </c>
      <c r="B30" s="6" t="s">
        <v>76</v>
      </c>
      <c r="C30" s="14">
        <v>30</v>
      </c>
      <c r="D30" s="14">
        <v>9.1999999999999993</v>
      </c>
      <c r="E30" s="14">
        <f>C30*D30</f>
        <v>276</v>
      </c>
      <c r="F30" s="6" t="s">
        <v>11</v>
      </c>
      <c r="G30" s="14">
        <v>18.100000000000001</v>
      </c>
      <c r="H30" s="14">
        <f>C30*G30</f>
        <v>543</v>
      </c>
      <c r="I30" s="14">
        <f t="shared" ref="I30:J32" si="2">D30+G30</f>
        <v>27.3</v>
      </c>
      <c r="J30" s="14">
        <f t="shared" si="2"/>
        <v>819</v>
      </c>
      <c r="K30" s="3"/>
      <c r="L30" s="3"/>
    </row>
    <row r="31" spans="1:12">
      <c r="A31" s="6" t="s">
        <v>87</v>
      </c>
      <c r="B31" s="6" t="s">
        <v>76</v>
      </c>
      <c r="C31" s="14">
        <v>10</v>
      </c>
      <c r="D31" s="14">
        <v>14.6</v>
      </c>
      <c r="E31" s="14">
        <f>C31*D31</f>
        <v>146</v>
      </c>
      <c r="F31" s="6" t="s">
        <v>11</v>
      </c>
      <c r="G31" s="14">
        <v>18.100000000000001</v>
      </c>
      <c r="H31" s="14">
        <f>C31*G31</f>
        <v>181</v>
      </c>
      <c r="I31" s="14">
        <f t="shared" si="2"/>
        <v>32.700000000000003</v>
      </c>
      <c r="J31" s="14">
        <f t="shared" si="2"/>
        <v>327</v>
      </c>
      <c r="K31" s="3"/>
      <c r="L31" s="3"/>
    </row>
    <row r="32" spans="1:12">
      <c r="A32" s="6" t="s">
        <v>88</v>
      </c>
      <c r="B32" s="6" t="s">
        <v>76</v>
      </c>
      <c r="C32" s="14">
        <v>40</v>
      </c>
      <c r="D32" s="14">
        <v>38</v>
      </c>
      <c r="E32" s="14">
        <f>C32*D32</f>
        <v>1520</v>
      </c>
      <c r="F32" s="6" t="s">
        <v>11</v>
      </c>
      <c r="G32" s="14">
        <v>18.100000000000001</v>
      </c>
      <c r="H32" s="14">
        <f>C32*G32</f>
        <v>724</v>
      </c>
      <c r="I32" s="14">
        <f t="shared" si="2"/>
        <v>56.1</v>
      </c>
      <c r="J32" s="14">
        <f t="shared" si="2"/>
        <v>2244</v>
      </c>
      <c r="K32" s="3"/>
      <c r="L32" s="3"/>
    </row>
    <row r="33" spans="1:12">
      <c r="A33" s="12" t="s">
        <v>89</v>
      </c>
      <c r="B33" s="12" t="s">
        <v>11</v>
      </c>
      <c r="C33" s="13"/>
      <c r="D33" s="13"/>
      <c r="E33" s="13"/>
      <c r="F33" s="12" t="s">
        <v>11</v>
      </c>
      <c r="G33" s="13"/>
      <c r="H33" s="13"/>
      <c r="I33" s="13"/>
      <c r="J33" s="13"/>
      <c r="K33" s="3"/>
      <c r="L33" s="3"/>
    </row>
    <row r="34" spans="1:12">
      <c r="A34" s="6" t="s">
        <v>90</v>
      </c>
      <c r="B34" s="6" t="s">
        <v>62</v>
      </c>
      <c r="C34" s="14">
        <v>68</v>
      </c>
      <c r="D34" s="14">
        <v>0</v>
      </c>
      <c r="E34" s="14">
        <f>C34*D34</f>
        <v>0</v>
      </c>
      <c r="F34" s="6" t="s">
        <v>11</v>
      </c>
      <c r="G34" s="14">
        <v>13.47</v>
      </c>
      <c r="H34" s="14">
        <f>C34*G34</f>
        <v>915.96</v>
      </c>
      <c r="I34" s="14">
        <f>D34+G34</f>
        <v>13.47</v>
      </c>
      <c r="J34" s="14">
        <f>E34+H34</f>
        <v>915.96</v>
      </c>
      <c r="K34" s="3"/>
      <c r="L34" s="3"/>
    </row>
    <row r="35" spans="1:12">
      <c r="A35" s="12" t="s">
        <v>91</v>
      </c>
      <c r="B35" s="12" t="s">
        <v>11</v>
      </c>
      <c r="C35" s="13"/>
      <c r="D35" s="13"/>
      <c r="E35" s="13"/>
      <c r="F35" s="12" t="s">
        <v>11</v>
      </c>
      <c r="G35" s="13"/>
      <c r="H35" s="13"/>
      <c r="I35" s="13"/>
      <c r="J35" s="13"/>
      <c r="K35" s="3"/>
      <c r="L35" s="3"/>
    </row>
    <row r="36" spans="1:12">
      <c r="A36" s="6" t="s">
        <v>92</v>
      </c>
      <c r="B36" s="6" t="s">
        <v>62</v>
      </c>
      <c r="C36" s="14">
        <v>22</v>
      </c>
      <c r="D36" s="14">
        <v>0</v>
      </c>
      <c r="E36" s="14">
        <f>C36*D36</f>
        <v>0</v>
      </c>
      <c r="F36" s="6" t="s">
        <v>11</v>
      </c>
      <c r="G36" s="14">
        <v>50.63</v>
      </c>
      <c r="H36" s="14">
        <f>C36*G36</f>
        <v>1113.8600000000001</v>
      </c>
      <c r="I36" s="14">
        <f>D36+G36</f>
        <v>50.63</v>
      </c>
      <c r="J36" s="14">
        <f>E36+H36</f>
        <v>1113.8600000000001</v>
      </c>
      <c r="K36" s="3"/>
      <c r="L36" s="3"/>
    </row>
    <row r="37" spans="1:12">
      <c r="A37" s="6" t="s">
        <v>11</v>
      </c>
      <c r="B37" s="6" t="s">
        <v>11</v>
      </c>
      <c r="C37" s="14"/>
      <c r="D37" s="14"/>
      <c r="E37" s="14"/>
      <c r="F37" s="6" t="s">
        <v>11</v>
      </c>
      <c r="G37" s="14"/>
      <c r="H37" s="14"/>
      <c r="I37" s="14">
        <f>D37+G37</f>
        <v>0</v>
      </c>
      <c r="J37" s="14">
        <f>E37+H37</f>
        <v>0</v>
      </c>
      <c r="K37" s="3"/>
      <c r="L37" s="3"/>
    </row>
    <row r="38" spans="1:12">
      <c r="A38" s="12" t="s">
        <v>93</v>
      </c>
      <c r="B38" s="12" t="s">
        <v>11</v>
      </c>
      <c r="C38" s="13"/>
      <c r="D38" s="13"/>
      <c r="E38" s="13"/>
      <c r="F38" s="12" t="s">
        <v>11</v>
      </c>
      <c r="G38" s="13"/>
      <c r="H38" s="13"/>
      <c r="I38" s="13"/>
      <c r="J38" s="13"/>
      <c r="K38" s="3"/>
      <c r="L38" s="3"/>
    </row>
    <row r="39" spans="1:12">
      <c r="A39" s="6" t="s">
        <v>94</v>
      </c>
      <c r="B39" s="6" t="s">
        <v>76</v>
      </c>
      <c r="C39" s="14">
        <v>80</v>
      </c>
      <c r="D39" s="14">
        <v>9.8000000000000007</v>
      </c>
      <c r="E39" s="14">
        <f>C39*D39</f>
        <v>784</v>
      </c>
      <c r="F39" s="6" t="s">
        <v>11</v>
      </c>
      <c r="G39" s="14">
        <v>18.100000000000001</v>
      </c>
      <c r="H39" s="14">
        <f>C39*G39</f>
        <v>1448</v>
      </c>
      <c r="I39" s="14">
        <f>D39+G39</f>
        <v>27.900000000000002</v>
      </c>
      <c r="J39" s="14">
        <f>E39+H39</f>
        <v>2232</v>
      </c>
      <c r="K39" s="3"/>
      <c r="L39" s="3"/>
    </row>
    <row r="40" spans="1:12">
      <c r="A40" s="6" t="s">
        <v>95</v>
      </c>
      <c r="B40" s="6" t="s">
        <v>76</v>
      </c>
      <c r="C40" s="14">
        <v>150</v>
      </c>
      <c r="D40" s="14">
        <v>12.6</v>
      </c>
      <c r="E40" s="14">
        <f>C40*D40</f>
        <v>1890</v>
      </c>
      <c r="F40" s="6" t="s">
        <v>11</v>
      </c>
      <c r="G40" s="14">
        <v>18.100000000000001</v>
      </c>
      <c r="H40" s="14">
        <f>C40*G40</f>
        <v>2715</v>
      </c>
      <c r="I40" s="14">
        <f>D40+G40</f>
        <v>30.700000000000003</v>
      </c>
      <c r="J40" s="14">
        <f>E40+H40</f>
        <v>4605</v>
      </c>
      <c r="K40" s="3"/>
      <c r="L40" s="3"/>
    </row>
    <row r="41" spans="1:12">
      <c r="A41" s="12" t="s">
        <v>96</v>
      </c>
      <c r="B41" s="12" t="s">
        <v>11</v>
      </c>
      <c r="C41" s="13"/>
      <c r="D41" s="13"/>
      <c r="E41" s="13"/>
      <c r="F41" s="12" t="s">
        <v>11</v>
      </c>
      <c r="G41" s="13"/>
      <c r="H41" s="13"/>
      <c r="I41" s="13"/>
      <c r="J41" s="13"/>
      <c r="K41" s="3"/>
      <c r="L41" s="3"/>
    </row>
    <row r="42" spans="1:12">
      <c r="A42" s="6" t="s">
        <v>97</v>
      </c>
      <c r="B42" s="6" t="s">
        <v>76</v>
      </c>
      <c r="C42" s="14">
        <v>330</v>
      </c>
      <c r="D42" s="14">
        <v>12.6</v>
      </c>
      <c r="E42" s="14">
        <f t="shared" ref="E42:E48" si="3">C42*D42</f>
        <v>4158</v>
      </c>
      <c r="F42" s="6" t="s">
        <v>11</v>
      </c>
      <c r="G42" s="14">
        <v>18.100000000000001</v>
      </c>
      <c r="H42" s="14">
        <f t="shared" ref="H42:H48" si="4">C42*G42</f>
        <v>5973.0000000000009</v>
      </c>
      <c r="I42" s="14">
        <f t="shared" ref="I42:J49" si="5">D42+G42</f>
        <v>30.700000000000003</v>
      </c>
      <c r="J42" s="14">
        <f t="shared" si="5"/>
        <v>10131</v>
      </c>
      <c r="K42" s="3"/>
      <c r="L42" s="3"/>
    </row>
    <row r="43" spans="1:12">
      <c r="A43" s="6" t="s">
        <v>98</v>
      </c>
      <c r="B43" s="6" t="s">
        <v>76</v>
      </c>
      <c r="C43" s="14">
        <v>320</v>
      </c>
      <c r="D43" s="14">
        <v>20.399999999999999</v>
      </c>
      <c r="E43" s="14">
        <f t="shared" si="3"/>
        <v>6528</v>
      </c>
      <c r="F43" s="6" t="s">
        <v>11</v>
      </c>
      <c r="G43" s="14">
        <v>18.100000000000001</v>
      </c>
      <c r="H43" s="14">
        <f t="shared" si="4"/>
        <v>5792</v>
      </c>
      <c r="I43" s="14">
        <f t="shared" si="5"/>
        <v>38.5</v>
      </c>
      <c r="J43" s="14">
        <f t="shared" si="5"/>
        <v>12320</v>
      </c>
      <c r="K43" s="3"/>
      <c r="L43" s="3"/>
    </row>
    <row r="44" spans="1:12">
      <c r="A44" s="6" t="s">
        <v>99</v>
      </c>
      <c r="B44" s="6" t="s">
        <v>76</v>
      </c>
      <c r="C44" s="14">
        <v>100</v>
      </c>
      <c r="D44" s="14">
        <v>20.6</v>
      </c>
      <c r="E44" s="14">
        <f t="shared" si="3"/>
        <v>2060</v>
      </c>
      <c r="F44" s="6" t="s">
        <v>11</v>
      </c>
      <c r="G44" s="14">
        <v>18.100000000000001</v>
      </c>
      <c r="H44" s="14">
        <f t="shared" si="4"/>
        <v>1810.0000000000002</v>
      </c>
      <c r="I44" s="14">
        <f t="shared" si="5"/>
        <v>38.700000000000003</v>
      </c>
      <c r="J44" s="14">
        <f t="shared" si="5"/>
        <v>3870</v>
      </c>
      <c r="K44" s="3"/>
      <c r="L44" s="3"/>
    </row>
    <row r="45" spans="1:12">
      <c r="A45" s="6" t="s">
        <v>100</v>
      </c>
      <c r="B45" s="6" t="s">
        <v>76</v>
      </c>
      <c r="C45" s="14">
        <v>10</v>
      </c>
      <c r="D45" s="14">
        <v>33.299999999999997</v>
      </c>
      <c r="E45" s="14">
        <f t="shared" si="3"/>
        <v>333</v>
      </c>
      <c r="F45" s="6" t="s">
        <v>11</v>
      </c>
      <c r="G45" s="14">
        <v>18.100000000000001</v>
      </c>
      <c r="H45" s="14">
        <f t="shared" si="4"/>
        <v>181</v>
      </c>
      <c r="I45" s="14">
        <f t="shared" si="5"/>
        <v>51.4</v>
      </c>
      <c r="J45" s="14">
        <f t="shared" si="5"/>
        <v>514</v>
      </c>
      <c r="K45" s="3"/>
      <c r="L45" s="3"/>
    </row>
    <row r="46" spans="1:12">
      <c r="A46" s="6" t="s">
        <v>101</v>
      </c>
      <c r="B46" s="6" t="s">
        <v>76</v>
      </c>
      <c r="C46" s="14">
        <v>20</v>
      </c>
      <c r="D46" s="14">
        <v>56.5</v>
      </c>
      <c r="E46" s="14">
        <f t="shared" si="3"/>
        <v>1130</v>
      </c>
      <c r="F46" s="6" t="s">
        <v>11</v>
      </c>
      <c r="G46" s="14">
        <v>18.97</v>
      </c>
      <c r="H46" s="14">
        <f t="shared" si="4"/>
        <v>379.4</v>
      </c>
      <c r="I46" s="14">
        <f t="shared" si="5"/>
        <v>75.47</v>
      </c>
      <c r="J46" s="14">
        <f t="shared" si="5"/>
        <v>1509.4</v>
      </c>
      <c r="K46" s="3"/>
      <c r="L46" s="3"/>
    </row>
    <row r="47" spans="1:12">
      <c r="A47" s="6" t="s">
        <v>102</v>
      </c>
      <c r="B47" s="6" t="s">
        <v>76</v>
      </c>
      <c r="C47" s="14">
        <v>44</v>
      </c>
      <c r="D47" s="14">
        <v>83</v>
      </c>
      <c r="E47" s="14">
        <f t="shared" si="3"/>
        <v>3652</v>
      </c>
      <c r="F47" s="6" t="s">
        <v>11</v>
      </c>
      <c r="G47" s="14">
        <v>21.07</v>
      </c>
      <c r="H47" s="14">
        <f t="shared" si="4"/>
        <v>927.08</v>
      </c>
      <c r="I47" s="14">
        <f t="shared" si="5"/>
        <v>104.07</v>
      </c>
      <c r="J47" s="14">
        <f t="shared" si="5"/>
        <v>4579.08</v>
      </c>
      <c r="K47" s="3"/>
      <c r="L47" s="3"/>
    </row>
    <row r="48" spans="1:12">
      <c r="A48" s="6" t="s">
        <v>103</v>
      </c>
      <c r="B48" s="6" t="s">
        <v>76</v>
      </c>
      <c r="C48" s="14">
        <v>52</v>
      </c>
      <c r="D48" s="14">
        <v>178</v>
      </c>
      <c r="E48" s="14">
        <f t="shared" si="3"/>
        <v>9256</v>
      </c>
      <c r="F48" s="6" t="s">
        <v>11</v>
      </c>
      <c r="G48" s="14">
        <v>25.3</v>
      </c>
      <c r="H48" s="14">
        <f t="shared" si="4"/>
        <v>1315.6000000000001</v>
      </c>
      <c r="I48" s="14">
        <f t="shared" si="5"/>
        <v>203.3</v>
      </c>
      <c r="J48" s="14">
        <f t="shared" si="5"/>
        <v>10571.6</v>
      </c>
      <c r="K48" s="3"/>
      <c r="L48" s="3"/>
    </row>
    <row r="49" spans="1:12">
      <c r="A49" s="6" t="s">
        <v>11</v>
      </c>
      <c r="B49" s="6" t="s">
        <v>11</v>
      </c>
      <c r="C49" s="14"/>
      <c r="D49" s="14"/>
      <c r="E49" s="14"/>
      <c r="F49" s="6" t="s">
        <v>11</v>
      </c>
      <c r="G49" s="14"/>
      <c r="H49" s="14"/>
      <c r="I49" s="14">
        <f t="shared" si="5"/>
        <v>0</v>
      </c>
      <c r="J49" s="14">
        <f t="shared" si="5"/>
        <v>0</v>
      </c>
      <c r="K49" s="3"/>
      <c r="L49" s="3"/>
    </row>
    <row r="50" spans="1:12">
      <c r="A50" s="12" t="s">
        <v>104</v>
      </c>
      <c r="B50" s="12" t="s">
        <v>11</v>
      </c>
      <c r="C50" s="13"/>
      <c r="D50" s="13"/>
      <c r="E50" s="13"/>
      <c r="F50" s="12" t="s">
        <v>11</v>
      </c>
      <c r="G50" s="13"/>
      <c r="H50" s="13"/>
      <c r="I50" s="13"/>
      <c r="J50" s="13"/>
      <c r="K50" s="3"/>
      <c r="L50" s="3"/>
    </row>
    <row r="51" spans="1:12">
      <c r="A51" s="6" t="s">
        <v>105</v>
      </c>
      <c r="B51" s="6" t="s">
        <v>76</v>
      </c>
      <c r="C51" s="14">
        <v>3</v>
      </c>
      <c r="D51" s="14">
        <v>22.39</v>
      </c>
      <c r="E51" s="14">
        <f>C51*D51</f>
        <v>67.17</v>
      </c>
      <c r="F51" s="6" t="s">
        <v>11</v>
      </c>
      <c r="G51" s="14">
        <v>18.100000000000001</v>
      </c>
      <c r="H51" s="14">
        <f>C51*G51</f>
        <v>54.300000000000004</v>
      </c>
      <c r="I51" s="14">
        <f t="shared" ref="I51:J56" si="6">D51+G51</f>
        <v>40.49</v>
      </c>
      <c r="J51" s="14">
        <f t="shared" si="6"/>
        <v>121.47</v>
      </c>
      <c r="K51" s="3"/>
      <c r="L51" s="3"/>
    </row>
    <row r="52" spans="1:12">
      <c r="A52" s="6" t="s">
        <v>106</v>
      </c>
      <c r="B52" s="6" t="s">
        <v>76</v>
      </c>
      <c r="C52" s="14">
        <v>4</v>
      </c>
      <c r="D52" s="14">
        <v>44</v>
      </c>
      <c r="E52" s="14">
        <f>C52*D52</f>
        <v>176</v>
      </c>
      <c r="F52" s="6" t="s">
        <v>11</v>
      </c>
      <c r="G52" s="14">
        <v>18.97</v>
      </c>
      <c r="H52" s="14">
        <f>C52*G52</f>
        <v>75.88</v>
      </c>
      <c r="I52" s="14">
        <f t="shared" si="6"/>
        <v>62.97</v>
      </c>
      <c r="J52" s="14">
        <f t="shared" si="6"/>
        <v>251.88</v>
      </c>
      <c r="K52" s="3"/>
      <c r="L52" s="3"/>
    </row>
    <row r="53" spans="1:12">
      <c r="A53" s="6" t="s">
        <v>107</v>
      </c>
      <c r="B53" s="6" t="s">
        <v>76</v>
      </c>
      <c r="C53" s="14">
        <v>6</v>
      </c>
      <c r="D53" s="14">
        <v>60.97</v>
      </c>
      <c r="E53" s="14">
        <f>C53*D53</f>
        <v>365.82</v>
      </c>
      <c r="F53" s="6" t="s">
        <v>11</v>
      </c>
      <c r="G53" s="14">
        <v>18.97</v>
      </c>
      <c r="H53" s="14">
        <f>C53*G53</f>
        <v>113.82</v>
      </c>
      <c r="I53" s="14">
        <f t="shared" si="6"/>
        <v>79.94</v>
      </c>
      <c r="J53" s="14">
        <f t="shared" si="6"/>
        <v>479.64</v>
      </c>
      <c r="K53" s="3"/>
      <c r="L53" s="3"/>
    </row>
    <row r="54" spans="1:12">
      <c r="A54" s="6" t="s">
        <v>108</v>
      </c>
      <c r="B54" s="6" t="s">
        <v>76</v>
      </c>
      <c r="C54" s="14">
        <v>12</v>
      </c>
      <c r="D54" s="14">
        <v>99.48</v>
      </c>
      <c r="E54" s="14">
        <f>C54*D54</f>
        <v>1193.76</v>
      </c>
      <c r="F54" s="6" t="s">
        <v>11</v>
      </c>
      <c r="G54" s="14">
        <v>18.97</v>
      </c>
      <c r="H54" s="14">
        <f>C54*G54</f>
        <v>227.64</v>
      </c>
      <c r="I54" s="14">
        <f t="shared" si="6"/>
        <v>118.45</v>
      </c>
      <c r="J54" s="14">
        <f t="shared" si="6"/>
        <v>1421.4</v>
      </c>
      <c r="K54" s="3"/>
      <c r="L54" s="3"/>
    </row>
    <row r="55" spans="1:12">
      <c r="A55" s="6" t="s">
        <v>109</v>
      </c>
      <c r="B55" s="6" t="s">
        <v>76</v>
      </c>
      <c r="C55" s="14">
        <v>0</v>
      </c>
      <c r="D55" s="14">
        <v>146.21</v>
      </c>
      <c r="E55" s="14">
        <v>0</v>
      </c>
      <c r="F55" s="6" t="s">
        <v>11</v>
      </c>
      <c r="G55" s="14">
        <v>21.07</v>
      </c>
      <c r="H55" s="14">
        <v>0</v>
      </c>
      <c r="I55" s="14">
        <f t="shared" si="6"/>
        <v>167.28</v>
      </c>
      <c r="J55" s="14">
        <f t="shared" si="6"/>
        <v>0</v>
      </c>
      <c r="K55" s="3"/>
      <c r="L55" s="3"/>
    </row>
    <row r="56" spans="1:12">
      <c r="A56" s="6" t="s">
        <v>11</v>
      </c>
      <c r="B56" s="6" t="s">
        <v>11</v>
      </c>
      <c r="C56" s="14"/>
      <c r="D56" s="14"/>
      <c r="E56" s="14"/>
      <c r="F56" s="6" t="s">
        <v>11</v>
      </c>
      <c r="G56" s="14"/>
      <c r="H56" s="14"/>
      <c r="I56" s="14">
        <f t="shared" si="6"/>
        <v>0</v>
      </c>
      <c r="J56" s="14">
        <f t="shared" si="6"/>
        <v>0</v>
      </c>
      <c r="K56" s="3"/>
      <c r="L56" s="3"/>
    </row>
    <row r="57" spans="1:12">
      <c r="A57" s="12" t="s">
        <v>110</v>
      </c>
      <c r="B57" s="12" t="s">
        <v>11</v>
      </c>
      <c r="C57" s="13"/>
      <c r="D57" s="13"/>
      <c r="E57" s="13"/>
      <c r="F57" s="12" t="s">
        <v>11</v>
      </c>
      <c r="G57" s="13"/>
      <c r="H57" s="13"/>
      <c r="I57" s="13"/>
      <c r="J57" s="13"/>
      <c r="K57" s="3"/>
      <c r="L57" s="3"/>
    </row>
    <row r="58" spans="1:12">
      <c r="A58" s="6" t="s">
        <v>111</v>
      </c>
      <c r="B58" s="6" t="s">
        <v>62</v>
      </c>
      <c r="C58" s="14">
        <v>76</v>
      </c>
      <c r="D58" s="14">
        <v>0</v>
      </c>
      <c r="E58" s="14">
        <f>C58*D58</f>
        <v>0</v>
      </c>
      <c r="F58" s="6" t="s">
        <v>11</v>
      </c>
      <c r="G58" s="14">
        <v>37.43</v>
      </c>
      <c r="H58" s="14">
        <f>C58*G58</f>
        <v>2844.68</v>
      </c>
      <c r="I58" s="14">
        <f t="shared" ref="I58:J61" si="7">D58+G58</f>
        <v>37.43</v>
      </c>
      <c r="J58" s="14">
        <f t="shared" si="7"/>
        <v>2844.68</v>
      </c>
      <c r="K58" s="3"/>
      <c r="L58" s="3"/>
    </row>
    <row r="59" spans="1:12">
      <c r="A59" s="6" t="s">
        <v>112</v>
      </c>
      <c r="B59" s="6" t="s">
        <v>62</v>
      </c>
      <c r="C59" s="14">
        <v>18</v>
      </c>
      <c r="D59" s="14">
        <v>0</v>
      </c>
      <c r="E59" s="14">
        <f>C59*D59</f>
        <v>0</v>
      </c>
      <c r="F59" s="6" t="s">
        <v>11</v>
      </c>
      <c r="G59" s="14">
        <v>69.599999999999994</v>
      </c>
      <c r="H59" s="14">
        <f>C59*G59</f>
        <v>1252.8</v>
      </c>
      <c r="I59" s="14">
        <f t="shared" si="7"/>
        <v>69.599999999999994</v>
      </c>
      <c r="J59" s="14">
        <f t="shared" si="7"/>
        <v>1252.8</v>
      </c>
      <c r="K59" s="3"/>
      <c r="L59" s="3"/>
    </row>
    <row r="60" spans="1:12">
      <c r="A60" s="6" t="s">
        <v>113</v>
      </c>
      <c r="B60" s="6" t="s">
        <v>62</v>
      </c>
      <c r="C60" s="14">
        <v>6</v>
      </c>
      <c r="D60" s="14">
        <v>0</v>
      </c>
      <c r="E60" s="14">
        <f>C60*D60</f>
        <v>0</v>
      </c>
      <c r="F60" s="6" t="s">
        <v>11</v>
      </c>
      <c r="G60" s="14">
        <v>74.5</v>
      </c>
      <c r="H60" s="14">
        <f>C60*G60</f>
        <v>447</v>
      </c>
      <c r="I60" s="14">
        <f t="shared" si="7"/>
        <v>74.5</v>
      </c>
      <c r="J60" s="14">
        <f t="shared" si="7"/>
        <v>447</v>
      </c>
      <c r="K60" s="3"/>
      <c r="L60" s="3"/>
    </row>
    <row r="61" spans="1:12">
      <c r="A61" s="6" t="s">
        <v>114</v>
      </c>
      <c r="B61" s="6" t="s">
        <v>62</v>
      </c>
      <c r="C61" s="14">
        <v>4</v>
      </c>
      <c r="D61" s="14">
        <v>72</v>
      </c>
      <c r="E61" s="14">
        <f>C61*D61</f>
        <v>288</v>
      </c>
      <c r="F61" s="6" t="s">
        <v>11</v>
      </c>
      <c r="G61" s="14">
        <v>99.1</v>
      </c>
      <c r="H61" s="14">
        <f>C61*G61</f>
        <v>396.4</v>
      </c>
      <c r="I61" s="14">
        <f t="shared" si="7"/>
        <v>171.1</v>
      </c>
      <c r="J61" s="14">
        <f t="shared" si="7"/>
        <v>684.4</v>
      </c>
      <c r="K61" s="3"/>
      <c r="L61" s="3"/>
    </row>
    <row r="62" spans="1:12">
      <c r="A62" s="12" t="s">
        <v>115</v>
      </c>
      <c r="B62" s="12" t="s">
        <v>11</v>
      </c>
      <c r="C62" s="13"/>
      <c r="D62" s="13"/>
      <c r="E62" s="13"/>
      <c r="F62" s="12" t="s">
        <v>11</v>
      </c>
      <c r="G62" s="13"/>
      <c r="H62" s="13"/>
      <c r="I62" s="13"/>
      <c r="J62" s="13"/>
      <c r="K62" s="3"/>
      <c r="L62" s="3"/>
    </row>
    <row r="63" spans="1:12">
      <c r="A63" s="6" t="s">
        <v>116</v>
      </c>
      <c r="B63" s="6" t="s">
        <v>62</v>
      </c>
      <c r="C63" s="14">
        <v>30</v>
      </c>
      <c r="D63" s="14">
        <v>0</v>
      </c>
      <c r="E63" s="14">
        <f>C63*D63</f>
        <v>0</v>
      </c>
      <c r="F63" s="6" t="s">
        <v>11</v>
      </c>
      <c r="G63" s="14">
        <v>13.67</v>
      </c>
      <c r="H63" s="14">
        <f>C63*G63</f>
        <v>410.1</v>
      </c>
      <c r="I63" s="14">
        <f>D63+G63</f>
        <v>13.67</v>
      </c>
      <c r="J63" s="14">
        <f>E63+H63</f>
        <v>410.1</v>
      </c>
      <c r="K63" s="3"/>
      <c r="L63" s="3"/>
    </row>
    <row r="64" spans="1:12">
      <c r="A64" s="6" t="s">
        <v>90</v>
      </c>
      <c r="B64" s="6" t="s">
        <v>62</v>
      </c>
      <c r="C64" s="14">
        <v>16</v>
      </c>
      <c r="D64" s="14">
        <v>0</v>
      </c>
      <c r="E64" s="14">
        <f>C64*D64</f>
        <v>0</v>
      </c>
      <c r="F64" s="6" t="s">
        <v>11</v>
      </c>
      <c r="G64" s="14">
        <v>25.33</v>
      </c>
      <c r="H64" s="14">
        <f>C64*G64</f>
        <v>405.28</v>
      </c>
      <c r="I64" s="14">
        <f>D64+G64</f>
        <v>25.33</v>
      </c>
      <c r="J64" s="14">
        <f>E64+H64</f>
        <v>405.28</v>
      </c>
      <c r="K64" s="3"/>
      <c r="L64" s="3"/>
    </row>
    <row r="65" spans="1:12">
      <c r="A65" s="12" t="s">
        <v>117</v>
      </c>
      <c r="B65" s="12" t="s">
        <v>11</v>
      </c>
      <c r="C65" s="13"/>
      <c r="D65" s="13"/>
      <c r="E65" s="13"/>
      <c r="F65" s="12" t="s">
        <v>11</v>
      </c>
      <c r="G65" s="13"/>
      <c r="H65" s="13"/>
      <c r="I65" s="13"/>
      <c r="J65" s="13"/>
      <c r="K65" s="3"/>
      <c r="L65" s="3"/>
    </row>
    <row r="66" spans="1:12">
      <c r="A66" s="6" t="s">
        <v>118</v>
      </c>
      <c r="B66" s="6" t="s">
        <v>62</v>
      </c>
      <c r="C66" s="14">
        <v>2</v>
      </c>
      <c r="D66" s="14">
        <v>0</v>
      </c>
      <c r="E66" s="14">
        <f>C66*D66</f>
        <v>0</v>
      </c>
      <c r="F66" s="6" t="s">
        <v>11</v>
      </c>
      <c r="G66" s="14">
        <v>46.37</v>
      </c>
      <c r="H66" s="14">
        <f>C66*G66</f>
        <v>92.74</v>
      </c>
      <c r="I66" s="14">
        <f t="shared" ref="I66:J68" si="8">D66+G66</f>
        <v>46.37</v>
      </c>
      <c r="J66" s="14">
        <f t="shared" si="8"/>
        <v>92.74</v>
      </c>
      <c r="K66" s="3"/>
      <c r="L66" s="3"/>
    </row>
    <row r="67" spans="1:12">
      <c r="A67" s="6" t="s">
        <v>113</v>
      </c>
      <c r="B67" s="6" t="s">
        <v>62</v>
      </c>
      <c r="C67" s="14">
        <v>8</v>
      </c>
      <c r="D67" s="14">
        <v>0</v>
      </c>
      <c r="E67" s="14">
        <f>C67*D67</f>
        <v>0</v>
      </c>
      <c r="F67" s="6" t="s">
        <v>11</v>
      </c>
      <c r="G67" s="14">
        <v>78</v>
      </c>
      <c r="H67" s="14">
        <f>C67*G67</f>
        <v>624</v>
      </c>
      <c r="I67" s="14">
        <f t="shared" si="8"/>
        <v>78</v>
      </c>
      <c r="J67" s="14">
        <f t="shared" si="8"/>
        <v>624</v>
      </c>
      <c r="K67" s="3"/>
      <c r="L67" s="3"/>
    </row>
    <row r="68" spans="1:12">
      <c r="A68" s="6" t="s">
        <v>11</v>
      </c>
      <c r="B68" s="6" t="s">
        <v>11</v>
      </c>
      <c r="C68" s="14"/>
      <c r="D68" s="14"/>
      <c r="E68" s="14"/>
      <c r="F68" s="6" t="s">
        <v>11</v>
      </c>
      <c r="G68" s="14"/>
      <c r="H68" s="14"/>
      <c r="I68" s="14">
        <f t="shared" si="8"/>
        <v>0</v>
      </c>
      <c r="J68" s="14">
        <f t="shared" si="8"/>
        <v>0</v>
      </c>
      <c r="K68" s="3"/>
      <c r="L68" s="3"/>
    </row>
    <row r="69" spans="1:12">
      <c r="A69" s="12" t="s">
        <v>119</v>
      </c>
      <c r="B69" s="12" t="s">
        <v>11</v>
      </c>
      <c r="C69" s="13"/>
      <c r="D69" s="13"/>
      <c r="E69" s="13"/>
      <c r="F69" s="12" t="s">
        <v>11</v>
      </c>
      <c r="G69" s="13"/>
      <c r="H69" s="13"/>
      <c r="I69" s="13"/>
      <c r="J69" s="13"/>
      <c r="K69" s="3"/>
      <c r="L69" s="3"/>
    </row>
    <row r="70" spans="1:12">
      <c r="A70" s="6" t="s">
        <v>120</v>
      </c>
      <c r="B70" s="6" t="s">
        <v>121</v>
      </c>
      <c r="C70" s="14">
        <v>3</v>
      </c>
      <c r="D70" s="14">
        <v>49</v>
      </c>
      <c r="E70" s="14">
        <f>C70*D70</f>
        <v>147</v>
      </c>
      <c r="F70" s="6" t="s">
        <v>11</v>
      </c>
      <c r="G70" s="14">
        <v>0</v>
      </c>
      <c r="H70" s="14">
        <f>C70*G70</f>
        <v>0</v>
      </c>
      <c r="I70" s="14">
        <f>D70+G70</f>
        <v>49</v>
      </c>
      <c r="J70" s="14">
        <f>E70+H70</f>
        <v>147</v>
      </c>
      <c r="K70" s="3"/>
      <c r="L70" s="3"/>
    </row>
    <row r="71" spans="1:12">
      <c r="A71" s="6" t="s">
        <v>11</v>
      </c>
      <c r="B71" s="6" t="s">
        <v>11</v>
      </c>
      <c r="C71" s="14"/>
      <c r="D71" s="14"/>
      <c r="E71" s="14"/>
      <c r="F71" s="6" t="s">
        <v>11</v>
      </c>
      <c r="G71" s="14"/>
      <c r="H71" s="14"/>
      <c r="I71" s="14">
        <f>D71+G71</f>
        <v>0</v>
      </c>
      <c r="J71" s="14">
        <f>E71+H71</f>
        <v>0</v>
      </c>
      <c r="K71" s="3"/>
      <c r="L71" s="3"/>
    </row>
    <row r="72" spans="1:12">
      <c r="A72" s="12" t="s">
        <v>122</v>
      </c>
      <c r="B72" s="12" t="s">
        <v>11</v>
      </c>
      <c r="C72" s="13"/>
      <c r="D72" s="13"/>
      <c r="E72" s="13"/>
      <c r="F72" s="12" t="s">
        <v>11</v>
      </c>
      <c r="G72" s="13"/>
      <c r="H72" s="13"/>
      <c r="I72" s="13"/>
      <c r="J72" s="13"/>
      <c r="K72" s="3"/>
      <c r="L72" s="3"/>
    </row>
    <row r="73" spans="1:12">
      <c r="A73" s="6" t="s">
        <v>123</v>
      </c>
      <c r="B73" s="6" t="s">
        <v>62</v>
      </c>
      <c r="C73" s="14">
        <v>10</v>
      </c>
      <c r="D73" s="14">
        <v>105</v>
      </c>
      <c r="E73" s="14">
        <f>C73*D73</f>
        <v>1050</v>
      </c>
      <c r="F73" s="6" t="s">
        <v>11</v>
      </c>
      <c r="G73" s="14">
        <v>29.5</v>
      </c>
      <c r="H73" s="14">
        <f>C73*G73</f>
        <v>295</v>
      </c>
      <c r="I73" s="14">
        <f t="shared" ref="I73:J75" si="9">D73+G73</f>
        <v>134.5</v>
      </c>
      <c r="J73" s="14">
        <f t="shared" si="9"/>
        <v>1345</v>
      </c>
      <c r="K73" s="3"/>
      <c r="L73" s="3"/>
    </row>
    <row r="74" spans="1:12">
      <c r="A74" s="6" t="s">
        <v>124</v>
      </c>
      <c r="B74" s="6" t="s">
        <v>62</v>
      </c>
      <c r="C74" s="14">
        <v>9</v>
      </c>
      <c r="D74" s="14">
        <v>112</v>
      </c>
      <c r="E74" s="14">
        <f>C74*D74</f>
        <v>1008</v>
      </c>
      <c r="F74" s="6" t="s">
        <v>11</v>
      </c>
      <c r="G74" s="14">
        <v>33.729999999999997</v>
      </c>
      <c r="H74" s="14">
        <f>C74*G74</f>
        <v>303.57</v>
      </c>
      <c r="I74" s="14">
        <f t="shared" si="9"/>
        <v>145.72999999999999</v>
      </c>
      <c r="J74" s="14">
        <f t="shared" si="9"/>
        <v>1311.57</v>
      </c>
      <c r="K74" s="3"/>
      <c r="L74" s="3"/>
    </row>
    <row r="75" spans="1:12">
      <c r="A75" s="6" t="s">
        <v>125</v>
      </c>
      <c r="B75" s="6" t="s">
        <v>62</v>
      </c>
      <c r="C75" s="14">
        <v>1</v>
      </c>
      <c r="D75" s="14">
        <v>162</v>
      </c>
      <c r="E75" s="14">
        <f>C75*D75</f>
        <v>162</v>
      </c>
      <c r="F75" s="6" t="s">
        <v>11</v>
      </c>
      <c r="G75" s="14">
        <v>37.93</v>
      </c>
      <c r="H75" s="14">
        <f>C75*G75</f>
        <v>37.93</v>
      </c>
      <c r="I75" s="14">
        <f t="shared" si="9"/>
        <v>199.93</v>
      </c>
      <c r="J75" s="14">
        <f t="shared" si="9"/>
        <v>199.93</v>
      </c>
      <c r="K75" s="3"/>
      <c r="L75" s="3"/>
    </row>
    <row r="76" spans="1:12">
      <c r="A76" s="12" t="s">
        <v>126</v>
      </c>
      <c r="B76" s="12" t="s">
        <v>11</v>
      </c>
      <c r="C76" s="13"/>
      <c r="D76" s="13"/>
      <c r="E76" s="13"/>
      <c r="F76" s="12" t="s">
        <v>11</v>
      </c>
      <c r="G76" s="13"/>
      <c r="H76" s="13"/>
      <c r="I76" s="13"/>
      <c r="J76" s="13"/>
      <c r="K76" s="3"/>
      <c r="L76" s="3"/>
    </row>
    <row r="77" spans="1:12">
      <c r="A77" s="6" t="s">
        <v>127</v>
      </c>
      <c r="B77" s="6" t="s">
        <v>62</v>
      </c>
      <c r="C77" s="14">
        <v>20</v>
      </c>
      <c r="D77" s="14">
        <v>38</v>
      </c>
      <c r="E77" s="14">
        <f>C77*D77</f>
        <v>760</v>
      </c>
      <c r="F77" s="6" t="s">
        <v>11</v>
      </c>
      <c r="G77" s="14">
        <v>0</v>
      </c>
      <c r="H77" s="14">
        <f>C77*G77</f>
        <v>0</v>
      </c>
      <c r="I77" s="14">
        <f>D77+G77</f>
        <v>38</v>
      </c>
      <c r="J77" s="14">
        <f>E77+H77</f>
        <v>760</v>
      </c>
      <c r="K77" s="3"/>
      <c r="L77" s="3"/>
    </row>
    <row r="78" spans="1:12">
      <c r="A78" s="12" t="s">
        <v>128</v>
      </c>
      <c r="B78" s="12" t="s">
        <v>11</v>
      </c>
      <c r="C78" s="13"/>
      <c r="D78" s="13"/>
      <c r="E78" s="13"/>
      <c r="F78" s="12" t="s">
        <v>11</v>
      </c>
      <c r="G78" s="13"/>
      <c r="H78" s="13"/>
      <c r="I78" s="13"/>
      <c r="J78" s="13"/>
      <c r="K78" s="3"/>
      <c r="L78" s="3"/>
    </row>
    <row r="79" spans="1:12">
      <c r="A79" s="6" t="s">
        <v>129</v>
      </c>
      <c r="B79" s="6" t="s">
        <v>62</v>
      </c>
      <c r="C79" s="14">
        <v>20</v>
      </c>
      <c r="D79" s="14">
        <v>24</v>
      </c>
      <c r="E79" s="14">
        <f>C79*D79</f>
        <v>480</v>
      </c>
      <c r="F79" s="6" t="s">
        <v>11</v>
      </c>
      <c r="G79" s="14">
        <v>0</v>
      </c>
      <c r="H79" s="14">
        <f>C79*G79</f>
        <v>0</v>
      </c>
      <c r="I79" s="14">
        <f>D79+G79</f>
        <v>24</v>
      </c>
      <c r="J79" s="14">
        <f>E79+H79</f>
        <v>480</v>
      </c>
      <c r="K79" s="3"/>
      <c r="L79" s="3"/>
    </row>
    <row r="80" spans="1:12">
      <c r="A80" s="6" t="s">
        <v>130</v>
      </c>
      <c r="B80" s="6" t="s">
        <v>62</v>
      </c>
      <c r="C80" s="14">
        <v>5</v>
      </c>
      <c r="D80" s="14">
        <v>43</v>
      </c>
      <c r="E80" s="14">
        <f>C80*D80</f>
        <v>215</v>
      </c>
      <c r="F80" s="6" t="s">
        <v>11</v>
      </c>
      <c r="G80" s="14">
        <v>0</v>
      </c>
      <c r="H80" s="14">
        <f>C80*G80</f>
        <v>0</v>
      </c>
      <c r="I80" s="14">
        <f>D80+G80</f>
        <v>43</v>
      </c>
      <c r="J80" s="14">
        <f>E80+H80</f>
        <v>215</v>
      </c>
      <c r="K80" s="3"/>
      <c r="L80" s="3"/>
    </row>
    <row r="81" spans="1:12">
      <c r="A81" s="12" t="s">
        <v>131</v>
      </c>
      <c r="B81" s="12" t="s">
        <v>11</v>
      </c>
      <c r="C81" s="13"/>
      <c r="D81" s="13"/>
      <c r="E81" s="13"/>
      <c r="F81" s="12" t="s">
        <v>11</v>
      </c>
      <c r="G81" s="13"/>
      <c r="H81" s="13"/>
      <c r="I81" s="13"/>
      <c r="J81" s="13"/>
      <c r="K81" s="3"/>
      <c r="L81" s="3"/>
    </row>
    <row r="82" spans="1:12">
      <c r="A82" s="6" t="s">
        <v>132</v>
      </c>
      <c r="B82" s="6" t="s">
        <v>62</v>
      </c>
      <c r="C82" s="14">
        <v>2</v>
      </c>
      <c r="D82" s="14">
        <v>111</v>
      </c>
      <c r="E82" s="14">
        <f>C82*D82</f>
        <v>222</v>
      </c>
      <c r="F82" s="6" t="s">
        <v>11</v>
      </c>
      <c r="G82" s="14">
        <v>40.03</v>
      </c>
      <c r="H82" s="14">
        <f>C82*G82</f>
        <v>80.06</v>
      </c>
      <c r="I82" s="14">
        <f>D82+G82</f>
        <v>151.03</v>
      </c>
      <c r="J82" s="14">
        <f>E82+H82</f>
        <v>302.06</v>
      </c>
      <c r="K82" s="3"/>
      <c r="L82" s="3"/>
    </row>
    <row r="83" spans="1:12">
      <c r="A83" s="12" t="s">
        <v>133</v>
      </c>
      <c r="B83" s="12" t="s">
        <v>11</v>
      </c>
      <c r="C83" s="13"/>
      <c r="D83" s="13"/>
      <c r="E83" s="13"/>
      <c r="F83" s="12" t="s">
        <v>11</v>
      </c>
      <c r="G83" s="13"/>
      <c r="H83" s="13"/>
      <c r="I83" s="13"/>
      <c r="J83" s="13"/>
      <c r="K83" s="3"/>
      <c r="L83" s="3"/>
    </row>
    <row r="84" spans="1:12">
      <c r="A84" s="6" t="s">
        <v>134</v>
      </c>
      <c r="B84" s="6" t="s">
        <v>62</v>
      </c>
      <c r="C84" s="14">
        <v>6</v>
      </c>
      <c r="D84" s="14">
        <v>190</v>
      </c>
      <c r="E84" s="14">
        <f>C84*D84</f>
        <v>1140</v>
      </c>
      <c r="F84" s="6" t="s">
        <v>11</v>
      </c>
      <c r="G84" s="14">
        <v>61.13</v>
      </c>
      <c r="H84" s="14">
        <f>C84*G84</f>
        <v>366.78000000000003</v>
      </c>
      <c r="I84" s="14">
        <f>D84+G84</f>
        <v>251.13</v>
      </c>
      <c r="J84" s="14">
        <f>E84+H84</f>
        <v>1506.78</v>
      </c>
      <c r="K84" s="3"/>
      <c r="L84" s="3"/>
    </row>
    <row r="85" spans="1:12">
      <c r="A85" s="6" t="s">
        <v>11</v>
      </c>
      <c r="B85" s="6" t="s">
        <v>11</v>
      </c>
      <c r="C85" s="14"/>
      <c r="D85" s="14"/>
      <c r="E85" s="14"/>
      <c r="F85" s="6" t="s">
        <v>11</v>
      </c>
      <c r="G85" s="14"/>
      <c r="H85" s="14"/>
      <c r="I85" s="14">
        <f>D85+G85</f>
        <v>0</v>
      </c>
      <c r="J85" s="14">
        <f>E85+H85</f>
        <v>0</v>
      </c>
      <c r="K85" s="3"/>
      <c r="L85" s="3"/>
    </row>
    <row r="86" spans="1:12">
      <c r="A86" s="12" t="s">
        <v>135</v>
      </c>
      <c r="B86" s="12" t="s">
        <v>11</v>
      </c>
      <c r="C86" s="13"/>
      <c r="D86" s="13"/>
      <c r="E86" s="13"/>
      <c r="F86" s="12" t="s">
        <v>11</v>
      </c>
      <c r="G86" s="13"/>
      <c r="H86" s="13"/>
      <c r="I86" s="13"/>
      <c r="J86" s="13"/>
      <c r="K86" s="3"/>
      <c r="L86" s="3"/>
    </row>
    <row r="87" spans="1:12">
      <c r="A87" s="6" t="s">
        <v>136</v>
      </c>
      <c r="B87" s="6" t="s">
        <v>62</v>
      </c>
      <c r="C87" s="14">
        <v>1</v>
      </c>
      <c r="D87" s="14">
        <v>850</v>
      </c>
      <c r="E87" s="14">
        <f>C87*D87</f>
        <v>850</v>
      </c>
      <c r="F87" s="6" t="s">
        <v>11</v>
      </c>
      <c r="G87" s="14">
        <v>101.2</v>
      </c>
      <c r="H87" s="14">
        <f>C87*G87</f>
        <v>101.2</v>
      </c>
      <c r="I87" s="14">
        <f>D87+G87</f>
        <v>951.2</v>
      </c>
      <c r="J87" s="14">
        <f>E87+H87</f>
        <v>951.2</v>
      </c>
      <c r="K87" s="3"/>
      <c r="L87" s="3"/>
    </row>
    <row r="88" spans="1:12">
      <c r="A88" s="12" t="s">
        <v>137</v>
      </c>
      <c r="B88" s="12" t="s">
        <v>11</v>
      </c>
      <c r="C88" s="13"/>
      <c r="D88" s="13"/>
      <c r="E88" s="13"/>
      <c r="F88" s="12" t="s">
        <v>11</v>
      </c>
      <c r="G88" s="13"/>
      <c r="H88" s="13"/>
      <c r="I88" s="13"/>
      <c r="J88" s="13"/>
      <c r="K88" s="3"/>
      <c r="L88" s="3"/>
    </row>
    <row r="89" spans="1:12">
      <c r="A89" s="6" t="s">
        <v>138</v>
      </c>
      <c r="B89" s="6" t="s">
        <v>62</v>
      </c>
      <c r="C89" s="14">
        <v>2</v>
      </c>
      <c r="D89" s="14">
        <v>380</v>
      </c>
      <c r="E89" s="14">
        <f>C89*D89</f>
        <v>760</v>
      </c>
      <c r="F89" s="6" t="s">
        <v>11</v>
      </c>
      <c r="G89" s="14">
        <v>101.2</v>
      </c>
      <c r="H89" s="14">
        <f>C89*G89</f>
        <v>202.4</v>
      </c>
      <c r="I89" s="14">
        <f>D89+G89</f>
        <v>481.2</v>
      </c>
      <c r="J89" s="14">
        <f>E89+H89</f>
        <v>962.4</v>
      </c>
      <c r="K89" s="3"/>
      <c r="L89" s="3"/>
    </row>
    <row r="90" spans="1:12">
      <c r="A90" s="6" t="s">
        <v>11</v>
      </c>
      <c r="B90" s="6" t="s">
        <v>11</v>
      </c>
      <c r="C90" s="14"/>
      <c r="D90" s="14"/>
      <c r="E90" s="14"/>
      <c r="F90" s="6" t="s">
        <v>11</v>
      </c>
      <c r="G90" s="14"/>
      <c r="H90" s="14"/>
      <c r="I90" s="14">
        <f>D90+G90</f>
        <v>0</v>
      </c>
      <c r="J90" s="14">
        <f>E90+H90</f>
        <v>0</v>
      </c>
      <c r="K90" s="3"/>
      <c r="L90" s="3"/>
    </row>
    <row r="91" spans="1:12">
      <c r="A91" s="12" t="s">
        <v>139</v>
      </c>
      <c r="B91" s="12" t="s">
        <v>11</v>
      </c>
      <c r="C91" s="13"/>
      <c r="D91" s="13"/>
      <c r="E91" s="13"/>
      <c r="F91" s="12" t="s">
        <v>11</v>
      </c>
      <c r="G91" s="13"/>
      <c r="H91" s="13"/>
      <c r="I91" s="13"/>
      <c r="J91" s="13"/>
      <c r="K91" s="3"/>
      <c r="L91" s="3"/>
    </row>
    <row r="92" spans="1:12">
      <c r="A92" s="6" t="s">
        <v>140</v>
      </c>
      <c r="B92" s="6" t="s">
        <v>62</v>
      </c>
      <c r="C92" s="14">
        <v>2</v>
      </c>
      <c r="D92" s="14">
        <v>630</v>
      </c>
      <c r="E92" s="14">
        <f>C92*D92</f>
        <v>1260</v>
      </c>
      <c r="F92" s="6" t="s">
        <v>11</v>
      </c>
      <c r="G92" s="14">
        <v>60</v>
      </c>
      <c r="H92" s="14">
        <f>C92*G92</f>
        <v>120</v>
      </c>
      <c r="I92" s="14">
        <f>D92+G92</f>
        <v>690</v>
      </c>
      <c r="J92" s="14">
        <f>E92+H92</f>
        <v>1380</v>
      </c>
      <c r="K92" s="3"/>
      <c r="L92" s="3"/>
    </row>
    <row r="93" spans="1:12">
      <c r="A93" s="6" t="s">
        <v>11</v>
      </c>
      <c r="B93" s="6" t="s">
        <v>11</v>
      </c>
      <c r="C93" s="14"/>
      <c r="D93" s="14"/>
      <c r="E93" s="14"/>
      <c r="F93" s="6" t="s">
        <v>11</v>
      </c>
      <c r="G93" s="14"/>
      <c r="H93" s="14"/>
      <c r="I93" s="14">
        <f>D93+G93</f>
        <v>0</v>
      </c>
      <c r="J93" s="14">
        <f>E93+H93</f>
        <v>0</v>
      </c>
      <c r="K93" s="3"/>
      <c r="L93" s="3"/>
    </row>
    <row r="94" spans="1:12">
      <c r="A94" s="12" t="s">
        <v>141</v>
      </c>
      <c r="B94" s="12" t="s">
        <v>11</v>
      </c>
      <c r="C94" s="13"/>
      <c r="D94" s="13"/>
      <c r="E94" s="13"/>
      <c r="F94" s="12" t="s">
        <v>11</v>
      </c>
      <c r="G94" s="13"/>
      <c r="H94" s="13"/>
      <c r="I94" s="13"/>
      <c r="J94" s="13"/>
      <c r="K94" s="3"/>
      <c r="L94" s="3"/>
    </row>
    <row r="95" spans="1:12">
      <c r="A95" s="6" t="s">
        <v>142</v>
      </c>
      <c r="B95" s="6" t="s">
        <v>62</v>
      </c>
      <c r="C95" s="14">
        <v>2</v>
      </c>
      <c r="D95" s="14">
        <v>480</v>
      </c>
      <c r="E95" s="14">
        <f>C95*D95</f>
        <v>960</v>
      </c>
      <c r="F95" s="6" t="s">
        <v>11</v>
      </c>
      <c r="G95" s="14">
        <v>122.27</v>
      </c>
      <c r="H95" s="14">
        <f>C95*G95</f>
        <v>244.54</v>
      </c>
      <c r="I95" s="14">
        <f t="shared" ref="I95:J97" si="10">D95+G95</f>
        <v>602.27</v>
      </c>
      <c r="J95" s="14">
        <f t="shared" si="10"/>
        <v>1204.54</v>
      </c>
      <c r="K95" s="3"/>
      <c r="L95" s="3"/>
    </row>
    <row r="96" spans="1:12">
      <c r="A96" s="6" t="s">
        <v>143</v>
      </c>
      <c r="B96" s="6" t="s">
        <v>62</v>
      </c>
      <c r="C96" s="14">
        <v>3</v>
      </c>
      <c r="D96" s="14">
        <v>860</v>
      </c>
      <c r="E96" s="14">
        <f>C96*D96</f>
        <v>2580</v>
      </c>
      <c r="F96" s="6" t="s">
        <v>11</v>
      </c>
      <c r="G96" s="14">
        <v>151.80000000000001</v>
      </c>
      <c r="H96" s="14">
        <f>C96*G96</f>
        <v>455.40000000000003</v>
      </c>
      <c r="I96" s="14">
        <f t="shared" si="10"/>
        <v>1011.8</v>
      </c>
      <c r="J96" s="14">
        <f t="shared" si="10"/>
        <v>3035.4</v>
      </c>
      <c r="K96" s="3"/>
      <c r="L96" s="3"/>
    </row>
    <row r="97" spans="1:12">
      <c r="A97" s="6" t="s">
        <v>11</v>
      </c>
      <c r="B97" s="6" t="s">
        <v>11</v>
      </c>
      <c r="C97" s="14"/>
      <c r="D97" s="14"/>
      <c r="E97" s="14"/>
      <c r="F97" s="6" t="s">
        <v>11</v>
      </c>
      <c r="G97" s="14"/>
      <c r="H97" s="14"/>
      <c r="I97" s="14">
        <f t="shared" si="10"/>
        <v>0</v>
      </c>
      <c r="J97" s="14">
        <f t="shared" si="10"/>
        <v>0</v>
      </c>
      <c r="K97" s="3"/>
      <c r="L97" s="3"/>
    </row>
    <row r="98" spans="1:12">
      <c r="A98" s="12" t="s">
        <v>144</v>
      </c>
      <c r="B98" s="12" t="s">
        <v>11</v>
      </c>
      <c r="C98" s="13"/>
      <c r="D98" s="13"/>
      <c r="E98" s="13"/>
      <c r="F98" s="12" t="s">
        <v>11</v>
      </c>
      <c r="G98" s="13"/>
      <c r="H98" s="13"/>
      <c r="I98" s="13"/>
      <c r="J98" s="13"/>
      <c r="K98" s="3"/>
      <c r="L98" s="3"/>
    </row>
    <row r="99" spans="1:12">
      <c r="A99" s="6" t="s">
        <v>145</v>
      </c>
      <c r="B99" s="6" t="s">
        <v>62</v>
      </c>
      <c r="C99" s="14">
        <v>22</v>
      </c>
      <c r="D99" s="14">
        <v>149</v>
      </c>
      <c r="E99" s="14">
        <f>C99*D99</f>
        <v>3278</v>
      </c>
      <c r="F99" s="6" t="s">
        <v>11</v>
      </c>
      <c r="G99" s="14">
        <v>65.33</v>
      </c>
      <c r="H99" s="14">
        <f>C99*G99</f>
        <v>1437.26</v>
      </c>
      <c r="I99" s="14">
        <f>D99+G99</f>
        <v>214.32999999999998</v>
      </c>
      <c r="J99" s="14">
        <f>E99+H99</f>
        <v>4715.26</v>
      </c>
      <c r="K99" s="3"/>
      <c r="L99" s="3"/>
    </row>
    <row r="100" spans="1:12">
      <c r="A100" s="12" t="s">
        <v>146</v>
      </c>
      <c r="B100" s="12" t="s">
        <v>11</v>
      </c>
      <c r="C100" s="13"/>
      <c r="D100" s="13"/>
      <c r="E100" s="13"/>
      <c r="F100" s="12" t="s">
        <v>11</v>
      </c>
      <c r="G100" s="13"/>
      <c r="H100" s="13"/>
      <c r="I100" s="13"/>
      <c r="J100" s="13"/>
      <c r="K100" s="3"/>
      <c r="L100" s="3"/>
    </row>
    <row r="101" spans="1:12">
      <c r="A101" s="6" t="s">
        <v>145</v>
      </c>
      <c r="B101" s="6" t="s">
        <v>62</v>
      </c>
      <c r="C101" s="14">
        <v>2</v>
      </c>
      <c r="D101" s="14">
        <v>900</v>
      </c>
      <c r="E101" s="14">
        <f>C101*D101</f>
        <v>1800</v>
      </c>
      <c r="F101" s="6" t="s">
        <v>11</v>
      </c>
      <c r="G101" s="14">
        <v>65.33</v>
      </c>
      <c r="H101" s="14">
        <f>C101*G101</f>
        <v>130.66</v>
      </c>
      <c r="I101" s="14">
        <f>D101+G101</f>
        <v>965.33</v>
      </c>
      <c r="J101" s="14">
        <f>E101+H101</f>
        <v>1930.66</v>
      </c>
      <c r="K101" s="3"/>
      <c r="L101" s="3"/>
    </row>
    <row r="102" spans="1:12">
      <c r="A102" s="12" t="s">
        <v>147</v>
      </c>
      <c r="B102" s="12" t="s">
        <v>11</v>
      </c>
      <c r="C102" s="13"/>
      <c r="D102" s="13"/>
      <c r="E102" s="13"/>
      <c r="F102" s="12" t="s">
        <v>11</v>
      </c>
      <c r="G102" s="13"/>
      <c r="H102" s="13"/>
      <c r="I102" s="13"/>
      <c r="J102" s="13"/>
      <c r="K102" s="3"/>
      <c r="L102" s="3"/>
    </row>
    <row r="103" spans="1:12">
      <c r="A103" s="6" t="s">
        <v>145</v>
      </c>
      <c r="B103" s="6" t="s">
        <v>62</v>
      </c>
      <c r="C103" s="14">
        <v>14</v>
      </c>
      <c r="D103" s="14">
        <v>206</v>
      </c>
      <c r="E103" s="14">
        <f>C103*D103</f>
        <v>2884</v>
      </c>
      <c r="F103" s="6" t="s">
        <v>11</v>
      </c>
      <c r="G103" s="14">
        <v>85.2</v>
      </c>
      <c r="H103" s="14">
        <f>C103*G103</f>
        <v>1192.8</v>
      </c>
      <c r="I103" s="14">
        <f>D103+G103</f>
        <v>291.2</v>
      </c>
      <c r="J103" s="14">
        <f>E103+H103</f>
        <v>4076.8</v>
      </c>
      <c r="K103" s="3"/>
      <c r="L103" s="3"/>
    </row>
    <row r="104" spans="1:12">
      <c r="A104" s="12" t="s">
        <v>148</v>
      </c>
      <c r="B104" s="12" t="s">
        <v>11</v>
      </c>
      <c r="C104" s="13"/>
      <c r="D104" s="13"/>
      <c r="E104" s="13"/>
      <c r="F104" s="12" t="s">
        <v>11</v>
      </c>
      <c r="G104" s="13"/>
      <c r="H104" s="13"/>
      <c r="I104" s="13"/>
      <c r="J104" s="13"/>
      <c r="K104" s="3"/>
      <c r="L104" s="3"/>
    </row>
    <row r="105" spans="1:12">
      <c r="A105" s="6" t="s">
        <v>149</v>
      </c>
      <c r="B105" s="6" t="s">
        <v>62</v>
      </c>
      <c r="C105" s="14">
        <v>1</v>
      </c>
      <c r="D105" s="14">
        <v>110</v>
      </c>
      <c r="E105" s="14">
        <f>C105*D105</f>
        <v>110</v>
      </c>
      <c r="F105" s="6" t="s">
        <v>11</v>
      </c>
      <c r="G105" s="14">
        <v>85.2</v>
      </c>
      <c r="H105" s="14">
        <f>C105*G105</f>
        <v>85.2</v>
      </c>
      <c r="I105" s="14">
        <f>D105+G105</f>
        <v>195.2</v>
      </c>
      <c r="J105" s="14">
        <f>E105+H105</f>
        <v>195.2</v>
      </c>
      <c r="K105" s="3"/>
      <c r="L105" s="3"/>
    </row>
    <row r="106" spans="1:12">
      <c r="A106" s="12" t="s">
        <v>150</v>
      </c>
      <c r="B106" s="12" t="s">
        <v>11</v>
      </c>
      <c r="C106" s="13"/>
      <c r="D106" s="13"/>
      <c r="E106" s="13"/>
      <c r="F106" s="12" t="s">
        <v>11</v>
      </c>
      <c r="G106" s="13"/>
      <c r="H106" s="13"/>
      <c r="I106" s="13"/>
      <c r="J106" s="13"/>
      <c r="K106" s="3"/>
      <c r="L106" s="3"/>
    </row>
    <row r="107" spans="1:12">
      <c r="A107" s="6" t="s">
        <v>151</v>
      </c>
      <c r="B107" s="6" t="s">
        <v>62</v>
      </c>
      <c r="C107" s="14">
        <v>2</v>
      </c>
      <c r="D107" s="14">
        <v>610</v>
      </c>
      <c r="E107" s="14">
        <f>C107*D107</f>
        <v>1220</v>
      </c>
      <c r="F107" s="6" t="s">
        <v>11</v>
      </c>
      <c r="G107" s="14">
        <v>92.77</v>
      </c>
      <c r="H107" s="14">
        <f>C107*G107</f>
        <v>185.54</v>
      </c>
      <c r="I107" s="14">
        <f>D107+G107</f>
        <v>702.77</v>
      </c>
      <c r="J107" s="14">
        <f>E107+H107</f>
        <v>1405.54</v>
      </c>
      <c r="K107" s="3"/>
      <c r="L107" s="3"/>
    </row>
    <row r="108" spans="1:12">
      <c r="A108" s="12" t="s">
        <v>152</v>
      </c>
      <c r="B108" s="12" t="s">
        <v>11</v>
      </c>
      <c r="C108" s="13"/>
      <c r="D108" s="13"/>
      <c r="E108" s="13"/>
      <c r="F108" s="12" t="s">
        <v>11</v>
      </c>
      <c r="G108" s="13"/>
      <c r="H108" s="13"/>
      <c r="I108" s="13"/>
      <c r="J108" s="13"/>
      <c r="K108" s="3"/>
      <c r="L108" s="3"/>
    </row>
    <row r="109" spans="1:12">
      <c r="A109" s="6" t="s">
        <v>153</v>
      </c>
      <c r="B109" s="6" t="s">
        <v>62</v>
      </c>
      <c r="C109" s="14">
        <v>0</v>
      </c>
      <c r="D109" s="14">
        <v>122</v>
      </c>
      <c r="E109" s="14">
        <v>0</v>
      </c>
      <c r="F109" s="6" t="s">
        <v>11</v>
      </c>
      <c r="G109" s="14">
        <v>86.43</v>
      </c>
      <c r="H109" s="14">
        <v>0</v>
      </c>
      <c r="I109" s="14">
        <f>D109+G109</f>
        <v>208.43</v>
      </c>
      <c r="J109" s="14">
        <f>E109+H109</f>
        <v>0</v>
      </c>
      <c r="K109" s="3"/>
      <c r="L109" s="3"/>
    </row>
    <row r="110" spans="1:12">
      <c r="A110" s="6" t="s">
        <v>11</v>
      </c>
      <c r="B110" s="6" t="s">
        <v>11</v>
      </c>
      <c r="C110" s="14"/>
      <c r="D110" s="14"/>
      <c r="E110" s="14"/>
      <c r="F110" s="6" t="s">
        <v>11</v>
      </c>
      <c r="G110" s="14"/>
      <c r="H110" s="14"/>
      <c r="I110" s="14">
        <f>D110+G110</f>
        <v>0</v>
      </c>
      <c r="J110" s="14">
        <f>E110+H110</f>
        <v>0</v>
      </c>
      <c r="K110" s="3"/>
      <c r="L110" s="3"/>
    </row>
    <row r="111" spans="1:12">
      <c r="A111" s="12" t="s">
        <v>154</v>
      </c>
      <c r="B111" s="12" t="s">
        <v>11</v>
      </c>
      <c r="C111" s="13"/>
      <c r="D111" s="13"/>
      <c r="E111" s="13"/>
      <c r="F111" s="12" t="s">
        <v>11</v>
      </c>
      <c r="G111" s="13"/>
      <c r="H111" s="13"/>
      <c r="I111" s="13"/>
      <c r="J111" s="13"/>
      <c r="K111" s="3"/>
      <c r="L111" s="3"/>
    </row>
    <row r="112" spans="1:12">
      <c r="A112" s="6" t="s">
        <v>155</v>
      </c>
      <c r="B112" s="6" t="s">
        <v>62</v>
      </c>
      <c r="C112" s="14">
        <v>2</v>
      </c>
      <c r="D112" s="14">
        <v>1050</v>
      </c>
      <c r="E112" s="14">
        <f>C112*D112</f>
        <v>2100</v>
      </c>
      <c r="F112" s="6" t="s">
        <v>11</v>
      </c>
      <c r="G112" s="14">
        <v>75.900000000000006</v>
      </c>
      <c r="H112" s="14">
        <f>C112*G112</f>
        <v>151.80000000000001</v>
      </c>
      <c r="I112" s="14">
        <f>D112+G112</f>
        <v>1125.9000000000001</v>
      </c>
      <c r="J112" s="14">
        <f>E112+H112</f>
        <v>2251.8000000000002</v>
      </c>
      <c r="K112" s="3"/>
      <c r="L112" s="3"/>
    </row>
    <row r="113" spans="1:12">
      <c r="A113" s="6" t="s">
        <v>11</v>
      </c>
      <c r="B113" s="6" t="s">
        <v>11</v>
      </c>
      <c r="C113" s="14"/>
      <c r="D113" s="14"/>
      <c r="E113" s="14"/>
      <c r="F113" s="6" t="s">
        <v>11</v>
      </c>
      <c r="G113" s="14"/>
      <c r="H113" s="14"/>
      <c r="I113" s="14">
        <f>D113+G113</f>
        <v>0</v>
      </c>
      <c r="J113" s="14">
        <f>E113+H113</f>
        <v>0</v>
      </c>
      <c r="K113" s="3"/>
      <c r="L113" s="3"/>
    </row>
    <row r="114" spans="1:12">
      <c r="A114" s="12" t="s">
        <v>156</v>
      </c>
      <c r="B114" s="12" t="s">
        <v>11</v>
      </c>
      <c r="C114" s="13"/>
      <c r="D114" s="13"/>
      <c r="E114" s="13"/>
      <c r="F114" s="12" t="s">
        <v>11</v>
      </c>
      <c r="G114" s="13"/>
      <c r="H114" s="13"/>
      <c r="I114" s="13"/>
      <c r="J114" s="13"/>
      <c r="K114" s="3"/>
      <c r="L114" s="3"/>
    </row>
    <row r="115" spans="1:12">
      <c r="A115" s="6" t="s">
        <v>157</v>
      </c>
      <c r="B115" s="6" t="s">
        <v>62</v>
      </c>
      <c r="C115" s="14">
        <v>1</v>
      </c>
      <c r="D115" s="14">
        <v>0</v>
      </c>
      <c r="E115" s="14">
        <f>C115*D115</f>
        <v>0</v>
      </c>
      <c r="F115" s="6" t="s">
        <v>11</v>
      </c>
      <c r="G115" s="14">
        <v>178</v>
      </c>
      <c r="H115" s="14">
        <f>C115*G115</f>
        <v>178</v>
      </c>
      <c r="I115" s="14">
        <f t="shared" ref="I115:J119" si="11">D115+G115</f>
        <v>178</v>
      </c>
      <c r="J115" s="14">
        <f t="shared" si="11"/>
        <v>178</v>
      </c>
      <c r="K115" s="3"/>
      <c r="L115" s="3"/>
    </row>
    <row r="116" spans="1:12">
      <c r="A116" s="6" t="s">
        <v>158</v>
      </c>
      <c r="B116" s="6" t="s">
        <v>62</v>
      </c>
      <c r="C116" s="14">
        <v>4</v>
      </c>
      <c r="D116" s="14">
        <v>0</v>
      </c>
      <c r="E116" s="14">
        <f>C116*D116</f>
        <v>0</v>
      </c>
      <c r="F116" s="6" t="s">
        <v>11</v>
      </c>
      <c r="G116" s="14">
        <v>178</v>
      </c>
      <c r="H116" s="14">
        <f>C116*G116</f>
        <v>712</v>
      </c>
      <c r="I116" s="14">
        <f t="shared" si="11"/>
        <v>178</v>
      </c>
      <c r="J116" s="14">
        <f t="shared" si="11"/>
        <v>712</v>
      </c>
      <c r="K116" s="3"/>
      <c r="L116" s="3"/>
    </row>
    <row r="117" spans="1:12">
      <c r="A117" s="6" t="s">
        <v>159</v>
      </c>
      <c r="B117" s="6" t="s">
        <v>62</v>
      </c>
      <c r="C117" s="14">
        <v>4</v>
      </c>
      <c r="D117" s="14">
        <v>0</v>
      </c>
      <c r="E117" s="14">
        <f>C117*D117</f>
        <v>0</v>
      </c>
      <c r="F117" s="6" t="s">
        <v>11</v>
      </c>
      <c r="G117" s="14">
        <v>178</v>
      </c>
      <c r="H117" s="14">
        <f>C117*G117</f>
        <v>712</v>
      </c>
      <c r="I117" s="14">
        <f t="shared" si="11"/>
        <v>178</v>
      </c>
      <c r="J117" s="14">
        <f t="shared" si="11"/>
        <v>712</v>
      </c>
      <c r="K117" s="3"/>
      <c r="L117" s="3"/>
    </row>
    <row r="118" spans="1:12">
      <c r="A118" s="6" t="s">
        <v>160</v>
      </c>
      <c r="B118" s="6" t="s">
        <v>62</v>
      </c>
      <c r="C118" s="14">
        <v>2</v>
      </c>
      <c r="D118" s="14">
        <v>0</v>
      </c>
      <c r="E118" s="14">
        <f>C118*D118</f>
        <v>0</v>
      </c>
      <c r="F118" s="6" t="s">
        <v>11</v>
      </c>
      <c r="G118" s="14">
        <v>178</v>
      </c>
      <c r="H118" s="14">
        <f>C118*G118</f>
        <v>356</v>
      </c>
      <c r="I118" s="14">
        <f t="shared" si="11"/>
        <v>178</v>
      </c>
      <c r="J118" s="14">
        <f t="shared" si="11"/>
        <v>356</v>
      </c>
      <c r="K118" s="3"/>
      <c r="L118" s="3"/>
    </row>
    <row r="119" spans="1:12">
      <c r="A119" s="6" t="s">
        <v>11</v>
      </c>
      <c r="B119" s="6" t="s">
        <v>11</v>
      </c>
      <c r="C119" s="14"/>
      <c r="D119" s="14"/>
      <c r="E119" s="14"/>
      <c r="F119" s="6" t="s">
        <v>11</v>
      </c>
      <c r="G119" s="14"/>
      <c r="H119" s="14"/>
      <c r="I119" s="14">
        <f t="shared" si="11"/>
        <v>0</v>
      </c>
      <c r="J119" s="14">
        <f t="shared" si="11"/>
        <v>0</v>
      </c>
      <c r="K119" s="3"/>
      <c r="L119" s="3"/>
    </row>
    <row r="120" spans="1:12">
      <c r="A120" s="12" t="s">
        <v>161</v>
      </c>
      <c r="B120" s="12" t="s">
        <v>11</v>
      </c>
      <c r="C120" s="13"/>
      <c r="D120" s="13"/>
      <c r="E120" s="13"/>
      <c r="F120" s="12" t="s">
        <v>11</v>
      </c>
      <c r="G120" s="13"/>
      <c r="H120" s="13"/>
      <c r="I120" s="13"/>
      <c r="J120" s="13"/>
      <c r="K120" s="3"/>
      <c r="L120" s="3"/>
    </row>
    <row r="121" spans="1:12">
      <c r="A121" s="6" t="s">
        <v>162</v>
      </c>
      <c r="B121" s="6" t="s">
        <v>163</v>
      </c>
      <c r="C121" s="14">
        <v>1</v>
      </c>
      <c r="D121" s="14">
        <v>6500</v>
      </c>
      <c r="E121" s="14">
        <f>C121*D121</f>
        <v>6500</v>
      </c>
      <c r="F121" s="6" t="s">
        <v>11</v>
      </c>
      <c r="G121" s="14">
        <v>0</v>
      </c>
      <c r="H121" s="14">
        <f>C121*G121</f>
        <v>0</v>
      </c>
      <c r="I121" s="14">
        <f>D121+G121</f>
        <v>6500</v>
      </c>
      <c r="J121" s="14">
        <f>E121+H121</f>
        <v>6500</v>
      </c>
      <c r="K121" s="3"/>
      <c r="L121" s="3"/>
    </row>
    <row r="122" spans="1:12">
      <c r="A122" s="12" t="s">
        <v>164</v>
      </c>
      <c r="B122" s="12" t="s">
        <v>11</v>
      </c>
      <c r="C122" s="13"/>
      <c r="D122" s="13"/>
      <c r="E122" s="13"/>
      <c r="F122" s="12" t="s">
        <v>11</v>
      </c>
      <c r="G122" s="13"/>
      <c r="H122" s="13"/>
      <c r="I122" s="13"/>
      <c r="J122" s="13"/>
      <c r="K122" s="3"/>
      <c r="L122" s="3"/>
    </row>
    <row r="123" spans="1:12">
      <c r="A123" s="6" t="s">
        <v>165</v>
      </c>
      <c r="B123" s="6" t="s">
        <v>163</v>
      </c>
      <c r="C123" s="14">
        <v>2</v>
      </c>
      <c r="D123" s="14">
        <v>1150</v>
      </c>
      <c r="E123" s="14">
        <f>C123*D123</f>
        <v>2300</v>
      </c>
      <c r="F123" s="6" t="s">
        <v>11</v>
      </c>
      <c r="G123" s="14">
        <v>0</v>
      </c>
      <c r="H123" s="14">
        <f>C123*G123</f>
        <v>0</v>
      </c>
      <c r="I123" s="14">
        <f>D123+G123</f>
        <v>1150</v>
      </c>
      <c r="J123" s="14">
        <f>E123+H123</f>
        <v>2300</v>
      </c>
      <c r="K123" s="3"/>
      <c r="L123" s="3"/>
    </row>
    <row r="124" spans="1:12">
      <c r="A124" s="6" t="s">
        <v>11</v>
      </c>
      <c r="B124" s="6" t="s">
        <v>11</v>
      </c>
      <c r="C124" s="14"/>
      <c r="D124" s="14"/>
      <c r="E124" s="14"/>
      <c r="F124" s="6" t="s">
        <v>11</v>
      </c>
      <c r="G124" s="14"/>
      <c r="H124" s="14"/>
      <c r="I124" s="14">
        <f>D124+G124</f>
        <v>0</v>
      </c>
      <c r="J124" s="14">
        <f>E124+H124</f>
        <v>0</v>
      </c>
      <c r="K124" s="3"/>
      <c r="L124" s="3"/>
    </row>
    <row r="125" spans="1:12">
      <c r="A125" s="15" t="s">
        <v>166</v>
      </c>
      <c r="B125" s="15" t="s">
        <v>11</v>
      </c>
      <c r="C125" s="16"/>
      <c r="D125" s="16"/>
      <c r="E125" s="16"/>
      <c r="F125" s="15" t="s">
        <v>11</v>
      </c>
      <c r="G125" s="16"/>
      <c r="H125" s="16"/>
      <c r="I125" s="16"/>
      <c r="J125" s="16"/>
      <c r="K125" s="3"/>
      <c r="L125" s="3"/>
    </row>
    <row r="126" spans="1:12">
      <c r="A126" s="6" t="s">
        <v>167</v>
      </c>
      <c r="B126" s="6" t="s">
        <v>62</v>
      </c>
      <c r="C126" s="14">
        <v>1</v>
      </c>
      <c r="D126" s="14">
        <v>800</v>
      </c>
      <c r="E126" s="14">
        <f>C126*D126</f>
        <v>800</v>
      </c>
      <c r="F126" s="6" t="s">
        <v>11</v>
      </c>
      <c r="G126" s="14">
        <v>0</v>
      </c>
      <c r="H126" s="14">
        <f>C126*G126</f>
        <v>0</v>
      </c>
      <c r="I126" s="14">
        <f>D126+G126</f>
        <v>800</v>
      </c>
      <c r="J126" s="14">
        <f>E126+H126</f>
        <v>800</v>
      </c>
      <c r="K126" s="3"/>
      <c r="L126" s="3"/>
    </row>
    <row r="127" spans="1:12">
      <c r="A127" s="12" t="s">
        <v>168</v>
      </c>
      <c r="B127" s="12" t="s">
        <v>11</v>
      </c>
      <c r="C127" s="13"/>
      <c r="D127" s="13"/>
      <c r="E127" s="13"/>
      <c r="F127" s="12" t="s">
        <v>11</v>
      </c>
      <c r="G127" s="13"/>
      <c r="H127" s="13"/>
      <c r="I127" s="13"/>
      <c r="J127" s="13"/>
      <c r="K127" s="3"/>
      <c r="L127" s="3"/>
    </row>
    <row r="128" spans="1:12">
      <c r="A128" s="6" t="s">
        <v>169</v>
      </c>
      <c r="B128" s="6" t="s">
        <v>62</v>
      </c>
      <c r="C128" s="14">
        <v>1</v>
      </c>
      <c r="D128" s="14">
        <v>222</v>
      </c>
      <c r="E128" s="14">
        <f>C128*D128</f>
        <v>222</v>
      </c>
      <c r="F128" s="6" t="s">
        <v>11</v>
      </c>
      <c r="G128" s="14">
        <v>40.03</v>
      </c>
      <c r="H128" s="14">
        <f>C128*G128</f>
        <v>40.03</v>
      </c>
      <c r="I128" s="14">
        <f>D128+G128</f>
        <v>262.02999999999997</v>
      </c>
      <c r="J128" s="14">
        <f>E128+H128</f>
        <v>262.02999999999997</v>
      </c>
      <c r="K128" s="3"/>
      <c r="L128" s="3"/>
    </row>
    <row r="129" spans="1:12">
      <c r="A129" s="12" t="s">
        <v>170</v>
      </c>
      <c r="B129" s="12" t="s">
        <v>11</v>
      </c>
      <c r="C129" s="13"/>
      <c r="D129" s="13"/>
      <c r="E129" s="13"/>
      <c r="F129" s="12" t="s">
        <v>11</v>
      </c>
      <c r="G129" s="13"/>
      <c r="H129" s="13"/>
      <c r="I129" s="13"/>
      <c r="J129" s="13"/>
      <c r="K129" s="3"/>
      <c r="L129" s="3"/>
    </row>
    <row r="130" spans="1:12">
      <c r="A130" s="6" t="s">
        <v>171</v>
      </c>
      <c r="B130" s="6" t="s">
        <v>76</v>
      </c>
      <c r="C130" s="14">
        <v>5</v>
      </c>
      <c r="D130" s="14">
        <v>9.6</v>
      </c>
      <c r="E130" s="14">
        <f>C130*D130</f>
        <v>48</v>
      </c>
      <c r="F130" s="6" t="s">
        <v>11</v>
      </c>
      <c r="G130" s="14">
        <v>18.100000000000001</v>
      </c>
      <c r="H130" s="14">
        <f>C130*G130</f>
        <v>90.5</v>
      </c>
      <c r="I130" s="14">
        <f>D130+G130</f>
        <v>27.700000000000003</v>
      </c>
      <c r="J130" s="14">
        <f>E130+H130</f>
        <v>138.5</v>
      </c>
      <c r="K130" s="3"/>
      <c r="L130" s="3"/>
    </row>
    <row r="131" spans="1:12">
      <c r="A131" s="12" t="s">
        <v>117</v>
      </c>
      <c r="B131" s="12" t="s">
        <v>11</v>
      </c>
      <c r="C131" s="13"/>
      <c r="D131" s="13"/>
      <c r="E131" s="13"/>
      <c r="F131" s="12" t="s">
        <v>11</v>
      </c>
      <c r="G131" s="13"/>
      <c r="H131" s="13"/>
      <c r="I131" s="13"/>
      <c r="J131" s="13"/>
      <c r="K131" s="3"/>
      <c r="L131" s="3"/>
    </row>
    <row r="132" spans="1:12">
      <c r="A132" s="6" t="s">
        <v>172</v>
      </c>
      <c r="B132" s="6" t="s">
        <v>62</v>
      </c>
      <c r="C132" s="14">
        <v>4</v>
      </c>
      <c r="D132" s="14">
        <v>0</v>
      </c>
      <c r="E132" s="14">
        <f>C132*D132</f>
        <v>0</v>
      </c>
      <c r="F132" s="6" t="s">
        <v>11</v>
      </c>
      <c r="G132" s="14">
        <v>40.03</v>
      </c>
      <c r="H132" s="14">
        <f>C132*G132</f>
        <v>160.12</v>
      </c>
      <c r="I132" s="14">
        <f>D132+G132</f>
        <v>40.03</v>
      </c>
      <c r="J132" s="14">
        <f>E132+H132</f>
        <v>160.12</v>
      </c>
      <c r="K132" s="3"/>
      <c r="L132" s="3"/>
    </row>
    <row r="133" spans="1:12">
      <c r="A133" s="6" t="s">
        <v>11</v>
      </c>
      <c r="B133" s="6" t="s">
        <v>11</v>
      </c>
      <c r="C133" s="14"/>
      <c r="D133" s="14"/>
      <c r="E133" s="14"/>
      <c r="F133" s="6" t="s">
        <v>11</v>
      </c>
      <c r="G133" s="14"/>
      <c r="H133" s="14"/>
      <c r="I133" s="14">
        <f>D133+G133</f>
        <v>0</v>
      </c>
      <c r="J133" s="14">
        <f>E133+H133</f>
        <v>0</v>
      </c>
      <c r="K133" s="3"/>
      <c r="L133" s="3"/>
    </row>
    <row r="134" spans="1:12">
      <c r="A134" s="15" t="s">
        <v>173</v>
      </c>
      <c r="B134" s="15" t="s">
        <v>11</v>
      </c>
      <c r="C134" s="16"/>
      <c r="D134" s="16"/>
      <c r="E134" s="16"/>
      <c r="F134" s="15" t="s">
        <v>11</v>
      </c>
      <c r="G134" s="16"/>
      <c r="H134" s="16"/>
      <c r="I134" s="16"/>
      <c r="J134" s="16"/>
      <c r="K134" s="3"/>
      <c r="L134" s="3"/>
    </row>
    <row r="135" spans="1:12">
      <c r="A135" s="12" t="s">
        <v>174</v>
      </c>
      <c r="B135" s="12" t="s">
        <v>11</v>
      </c>
      <c r="C135" s="13"/>
      <c r="D135" s="13"/>
      <c r="E135" s="13"/>
      <c r="F135" s="12" t="s">
        <v>11</v>
      </c>
      <c r="G135" s="13"/>
      <c r="H135" s="13"/>
      <c r="I135" s="13"/>
      <c r="J135" s="13"/>
      <c r="K135" s="3"/>
      <c r="L135" s="3"/>
    </row>
    <row r="136" spans="1:12">
      <c r="A136" s="6" t="s">
        <v>175</v>
      </c>
      <c r="B136" s="6" t="s">
        <v>62</v>
      </c>
      <c r="C136" s="14">
        <v>1</v>
      </c>
      <c r="D136" s="14">
        <v>0</v>
      </c>
      <c r="E136" s="14">
        <f>C136*D136</f>
        <v>0</v>
      </c>
      <c r="F136" s="6" t="s">
        <v>11</v>
      </c>
      <c r="G136" s="14">
        <v>991.6</v>
      </c>
      <c r="H136" s="14">
        <f>C136*G136</f>
        <v>991.6</v>
      </c>
      <c r="I136" s="14">
        <f>D136+G136</f>
        <v>991.6</v>
      </c>
      <c r="J136" s="14">
        <f>E136+H136</f>
        <v>991.6</v>
      </c>
      <c r="K136" s="3"/>
      <c r="L136" s="3"/>
    </row>
    <row r="137" spans="1:12">
      <c r="A137" s="12" t="s">
        <v>176</v>
      </c>
      <c r="B137" s="12" t="s">
        <v>11</v>
      </c>
      <c r="C137" s="13"/>
      <c r="D137" s="13"/>
      <c r="E137" s="13"/>
      <c r="F137" s="12" t="s">
        <v>11</v>
      </c>
      <c r="G137" s="13"/>
      <c r="H137" s="13"/>
      <c r="I137" s="13"/>
      <c r="J137" s="13"/>
      <c r="K137" s="3"/>
      <c r="L137" s="3"/>
    </row>
    <row r="138" spans="1:12">
      <c r="A138" s="6" t="s">
        <v>177</v>
      </c>
      <c r="B138" s="6" t="s">
        <v>62</v>
      </c>
      <c r="C138" s="14">
        <v>1</v>
      </c>
      <c r="D138" s="14">
        <v>0</v>
      </c>
      <c r="E138" s="14">
        <f>C138*D138</f>
        <v>0</v>
      </c>
      <c r="F138" s="6" t="s">
        <v>11</v>
      </c>
      <c r="G138" s="14">
        <v>173</v>
      </c>
      <c r="H138" s="14">
        <f>C138*G138</f>
        <v>173</v>
      </c>
      <c r="I138" s="14">
        <f>D138+G138</f>
        <v>173</v>
      </c>
      <c r="J138" s="14">
        <f>E138+H138</f>
        <v>173</v>
      </c>
      <c r="K138" s="3"/>
      <c r="L138" s="3"/>
    </row>
    <row r="139" spans="1:12">
      <c r="A139" s="6" t="s">
        <v>11</v>
      </c>
      <c r="B139" s="6" t="s">
        <v>11</v>
      </c>
      <c r="C139" s="14"/>
      <c r="D139" s="14"/>
      <c r="E139" s="14"/>
      <c r="F139" s="6" t="s">
        <v>11</v>
      </c>
      <c r="G139" s="14"/>
      <c r="H139" s="14"/>
      <c r="I139" s="14">
        <f>D139+G139</f>
        <v>0</v>
      </c>
      <c r="J139" s="14">
        <f>E139+H139</f>
        <v>0</v>
      </c>
      <c r="K139" s="3"/>
      <c r="L139" s="3"/>
    </row>
    <row r="140" spans="1:12">
      <c r="A140" s="15" t="s">
        <v>178</v>
      </c>
      <c r="B140" s="15" t="s">
        <v>11</v>
      </c>
      <c r="C140" s="16"/>
      <c r="D140" s="16"/>
      <c r="E140" s="16"/>
      <c r="F140" s="15" t="s">
        <v>11</v>
      </c>
      <c r="G140" s="16"/>
      <c r="H140" s="16"/>
      <c r="I140" s="16"/>
      <c r="J140" s="16"/>
      <c r="K140" s="3"/>
      <c r="L140" s="3"/>
    </row>
    <row r="141" spans="1:12">
      <c r="A141" s="12" t="s">
        <v>179</v>
      </c>
      <c r="B141" s="12" t="s">
        <v>11</v>
      </c>
      <c r="C141" s="13"/>
      <c r="D141" s="13"/>
      <c r="E141" s="13"/>
      <c r="F141" s="12" t="s">
        <v>11</v>
      </c>
      <c r="G141" s="13"/>
      <c r="H141" s="13"/>
      <c r="I141" s="13"/>
      <c r="J141" s="13"/>
      <c r="K141" s="3"/>
      <c r="L141" s="3"/>
    </row>
    <row r="142" spans="1:12">
      <c r="A142" s="6" t="s">
        <v>177</v>
      </c>
      <c r="B142" s="6" t="s">
        <v>62</v>
      </c>
      <c r="C142" s="14">
        <v>1</v>
      </c>
      <c r="D142" s="14">
        <v>0</v>
      </c>
      <c r="E142" s="14">
        <f>C142*D142</f>
        <v>0</v>
      </c>
      <c r="F142" s="6" t="s">
        <v>11</v>
      </c>
      <c r="G142" s="14">
        <v>173</v>
      </c>
      <c r="H142" s="14">
        <f>C142*G142</f>
        <v>173</v>
      </c>
      <c r="I142" s="14">
        <f>D142+G142</f>
        <v>173</v>
      </c>
      <c r="J142" s="14">
        <f>E142+H142</f>
        <v>173</v>
      </c>
      <c r="K142" s="3"/>
      <c r="L142" s="3"/>
    </row>
    <row r="143" spans="1:12">
      <c r="A143" s="12" t="s">
        <v>180</v>
      </c>
      <c r="B143" s="12" t="s">
        <v>11</v>
      </c>
      <c r="C143" s="13"/>
      <c r="D143" s="13"/>
      <c r="E143" s="13"/>
      <c r="F143" s="12" t="s">
        <v>11</v>
      </c>
      <c r="G143" s="13"/>
      <c r="H143" s="13"/>
      <c r="I143" s="13"/>
      <c r="J143" s="13"/>
      <c r="K143" s="3"/>
      <c r="L143" s="3"/>
    </row>
    <row r="144" spans="1:12">
      <c r="A144" s="6" t="s">
        <v>181</v>
      </c>
      <c r="B144" s="6" t="s">
        <v>76</v>
      </c>
      <c r="C144" s="14">
        <v>6</v>
      </c>
      <c r="D144" s="14">
        <v>42</v>
      </c>
      <c r="E144" s="14">
        <f>C144*D144</f>
        <v>252</v>
      </c>
      <c r="F144" s="6" t="s">
        <v>11</v>
      </c>
      <c r="G144" s="14">
        <v>18.100000000000001</v>
      </c>
      <c r="H144" s="14">
        <f>C144*G144</f>
        <v>108.60000000000001</v>
      </c>
      <c r="I144" s="14">
        <f>D144+G144</f>
        <v>60.1</v>
      </c>
      <c r="J144" s="14">
        <f>E144+H144</f>
        <v>360.6</v>
      </c>
      <c r="K144" s="3"/>
      <c r="L144" s="3"/>
    </row>
    <row r="145" spans="1:12">
      <c r="A145" s="12" t="s">
        <v>115</v>
      </c>
      <c r="B145" s="12" t="s">
        <v>11</v>
      </c>
      <c r="C145" s="13"/>
      <c r="D145" s="13"/>
      <c r="E145" s="13"/>
      <c r="F145" s="12" t="s">
        <v>11</v>
      </c>
      <c r="G145" s="13"/>
      <c r="H145" s="13"/>
      <c r="I145" s="13"/>
      <c r="J145" s="13"/>
      <c r="K145" s="3"/>
      <c r="L145" s="3"/>
    </row>
    <row r="146" spans="1:12">
      <c r="A146" s="6" t="s">
        <v>90</v>
      </c>
      <c r="B146" s="6" t="s">
        <v>62</v>
      </c>
      <c r="C146" s="14">
        <v>18</v>
      </c>
      <c r="D146" s="14">
        <v>0</v>
      </c>
      <c r="E146" s="14">
        <f>C146*D146</f>
        <v>0</v>
      </c>
      <c r="F146" s="6" t="s">
        <v>11</v>
      </c>
      <c r="G146" s="14">
        <v>25.33</v>
      </c>
      <c r="H146" s="14">
        <f>C146*G146</f>
        <v>455.93999999999994</v>
      </c>
      <c r="I146" s="14">
        <f>D146+G146</f>
        <v>25.33</v>
      </c>
      <c r="J146" s="14">
        <f>E146+H146</f>
        <v>455.93999999999994</v>
      </c>
      <c r="K146" s="3"/>
      <c r="L146" s="3"/>
    </row>
    <row r="147" spans="1:12">
      <c r="A147" s="12" t="s">
        <v>170</v>
      </c>
      <c r="B147" s="12" t="s">
        <v>11</v>
      </c>
      <c r="C147" s="13"/>
      <c r="D147" s="13"/>
      <c r="E147" s="13"/>
      <c r="F147" s="12" t="s">
        <v>11</v>
      </c>
      <c r="G147" s="13"/>
      <c r="H147" s="13"/>
      <c r="I147" s="13"/>
      <c r="J147" s="13"/>
      <c r="K147" s="3"/>
      <c r="L147" s="3"/>
    </row>
    <row r="148" spans="1:12">
      <c r="A148" s="6" t="s">
        <v>182</v>
      </c>
      <c r="B148" s="6" t="s">
        <v>62</v>
      </c>
      <c r="C148" s="14">
        <v>1</v>
      </c>
      <c r="D148" s="14">
        <v>55000</v>
      </c>
      <c r="E148" s="14">
        <f>C148*D148</f>
        <v>55000</v>
      </c>
      <c r="F148" s="6" t="s">
        <v>11</v>
      </c>
      <c r="G148" s="14">
        <v>0</v>
      </c>
      <c r="H148" s="14">
        <f>C148*G148</f>
        <v>0</v>
      </c>
      <c r="I148" s="14">
        <f t="shared" ref="I148:J150" si="12">D148+G148</f>
        <v>55000</v>
      </c>
      <c r="J148" s="14">
        <f t="shared" si="12"/>
        <v>55000</v>
      </c>
      <c r="K148" s="3"/>
      <c r="L148" s="3"/>
    </row>
    <row r="149" spans="1:12">
      <c r="A149" s="6" t="s">
        <v>11</v>
      </c>
      <c r="B149" s="6" t="s">
        <v>11</v>
      </c>
      <c r="C149" s="14"/>
      <c r="D149" s="14"/>
      <c r="E149" s="14"/>
      <c r="F149" s="6" t="s">
        <v>11</v>
      </c>
      <c r="G149" s="14"/>
      <c r="H149" s="14"/>
      <c r="I149" s="14">
        <f t="shared" si="12"/>
        <v>0</v>
      </c>
      <c r="J149" s="14">
        <f t="shared" si="12"/>
        <v>0</v>
      </c>
      <c r="K149" s="3"/>
      <c r="L149" s="3"/>
    </row>
    <row r="150" spans="1:12">
      <c r="A150" s="6" t="s">
        <v>11</v>
      </c>
      <c r="B150" s="6" t="s">
        <v>11</v>
      </c>
      <c r="C150" s="14"/>
      <c r="D150" s="14"/>
      <c r="E150" s="14"/>
      <c r="F150" s="6" t="s">
        <v>11</v>
      </c>
      <c r="G150" s="14"/>
      <c r="H150" s="14"/>
      <c r="I150" s="14">
        <f t="shared" si="12"/>
        <v>0</v>
      </c>
      <c r="J150" s="14">
        <f t="shared" si="12"/>
        <v>0</v>
      </c>
      <c r="K150" s="3"/>
      <c r="L150" s="3"/>
    </row>
    <row r="151" spans="1:12">
      <c r="A151" s="5" t="s">
        <v>183</v>
      </c>
      <c r="B151" s="5" t="s">
        <v>11</v>
      </c>
      <c r="C151" s="17"/>
      <c r="D151" s="17"/>
      <c r="E151" s="17"/>
      <c r="F151" s="5" t="s">
        <v>11</v>
      </c>
      <c r="G151" s="17"/>
      <c r="H151" s="17"/>
      <c r="I151" s="17"/>
      <c r="J151" s="17"/>
      <c r="K151" s="3"/>
      <c r="L151" s="3"/>
    </row>
    <row r="152" spans="1:12">
      <c r="A152" s="12" t="s">
        <v>176</v>
      </c>
      <c r="B152" s="12" t="s">
        <v>11</v>
      </c>
      <c r="C152" s="13"/>
      <c r="D152" s="13"/>
      <c r="E152" s="13"/>
      <c r="F152" s="12" t="s">
        <v>11</v>
      </c>
      <c r="G152" s="13"/>
      <c r="H152" s="13"/>
      <c r="I152" s="13"/>
      <c r="J152" s="13"/>
      <c r="K152" s="3"/>
      <c r="L152" s="3"/>
    </row>
    <row r="153" spans="1:12">
      <c r="A153" s="6" t="s">
        <v>177</v>
      </c>
      <c r="B153" s="6" t="s">
        <v>62</v>
      </c>
      <c r="C153" s="14">
        <v>1</v>
      </c>
      <c r="D153" s="14">
        <v>0</v>
      </c>
      <c r="E153" s="14">
        <f>C153*D153</f>
        <v>0</v>
      </c>
      <c r="F153" s="6" t="s">
        <v>11</v>
      </c>
      <c r="G153" s="14">
        <v>86.5</v>
      </c>
      <c r="H153" s="14">
        <f>C153*G153</f>
        <v>86.5</v>
      </c>
      <c r="I153" s="14">
        <f>D153+G153</f>
        <v>86.5</v>
      </c>
      <c r="J153" s="14">
        <f>E153+H153</f>
        <v>86.5</v>
      </c>
      <c r="K153" s="3"/>
      <c r="L153" s="3"/>
    </row>
    <row r="154" spans="1:12">
      <c r="A154" s="12" t="s">
        <v>184</v>
      </c>
      <c r="B154" s="12" t="s">
        <v>11</v>
      </c>
      <c r="C154" s="13"/>
      <c r="D154" s="13"/>
      <c r="E154" s="13"/>
      <c r="F154" s="12" t="s">
        <v>11</v>
      </c>
      <c r="G154" s="13"/>
      <c r="H154" s="13"/>
      <c r="I154" s="13"/>
      <c r="J154" s="13"/>
      <c r="K154" s="3"/>
      <c r="L154" s="3"/>
    </row>
    <row r="155" spans="1:12">
      <c r="A155" s="6" t="s">
        <v>185</v>
      </c>
      <c r="B155" s="6" t="s">
        <v>76</v>
      </c>
      <c r="C155" s="14">
        <v>25</v>
      </c>
      <c r="D155" s="14">
        <v>0</v>
      </c>
      <c r="E155" s="14">
        <f>C155*D155</f>
        <v>0</v>
      </c>
      <c r="F155" s="6" t="s">
        <v>11</v>
      </c>
      <c r="G155" s="14">
        <v>12.6</v>
      </c>
      <c r="H155" s="14">
        <f>C155*G155</f>
        <v>315</v>
      </c>
      <c r="I155" s="14">
        <f>D155+G155</f>
        <v>12.6</v>
      </c>
      <c r="J155" s="14">
        <f>E155+H155</f>
        <v>315</v>
      </c>
      <c r="K155" s="3"/>
      <c r="L155" s="3"/>
    </row>
    <row r="156" spans="1:12">
      <c r="A156" s="12" t="s">
        <v>110</v>
      </c>
      <c r="B156" s="12" t="s">
        <v>11</v>
      </c>
      <c r="C156" s="13"/>
      <c r="D156" s="13"/>
      <c r="E156" s="13"/>
      <c r="F156" s="12" t="s">
        <v>11</v>
      </c>
      <c r="G156" s="13"/>
      <c r="H156" s="13"/>
      <c r="I156" s="13"/>
      <c r="J156" s="13"/>
      <c r="K156" s="3"/>
      <c r="L156" s="3"/>
    </row>
    <row r="157" spans="1:12">
      <c r="A157" s="6" t="s">
        <v>186</v>
      </c>
      <c r="B157" s="6" t="s">
        <v>62</v>
      </c>
      <c r="C157" s="14">
        <v>2</v>
      </c>
      <c r="D157" s="14">
        <v>0</v>
      </c>
      <c r="E157" s="14">
        <f>C157*D157</f>
        <v>0</v>
      </c>
      <c r="F157" s="6" t="s">
        <v>11</v>
      </c>
      <c r="G157" s="14">
        <v>49.55</v>
      </c>
      <c r="H157" s="14">
        <f>C157*G157</f>
        <v>99.1</v>
      </c>
      <c r="I157" s="14">
        <f>D157+G157</f>
        <v>49.55</v>
      </c>
      <c r="J157" s="14">
        <f>E157+H157</f>
        <v>99.1</v>
      </c>
      <c r="K157" s="3"/>
      <c r="L157" s="3"/>
    </row>
    <row r="158" spans="1:12">
      <c r="A158" s="12" t="s">
        <v>115</v>
      </c>
      <c r="B158" s="12" t="s">
        <v>11</v>
      </c>
      <c r="C158" s="13"/>
      <c r="D158" s="13"/>
      <c r="E158" s="13"/>
      <c r="F158" s="12" t="s">
        <v>11</v>
      </c>
      <c r="G158" s="13"/>
      <c r="H158" s="13"/>
      <c r="I158" s="13"/>
      <c r="J158" s="13"/>
      <c r="K158" s="3"/>
      <c r="L158" s="3"/>
    </row>
    <row r="159" spans="1:12">
      <c r="A159" s="6" t="s">
        <v>187</v>
      </c>
      <c r="B159" s="6" t="s">
        <v>62</v>
      </c>
      <c r="C159" s="14">
        <v>8</v>
      </c>
      <c r="D159" s="14">
        <v>0</v>
      </c>
      <c r="E159" s="14">
        <f>C159*D159</f>
        <v>0</v>
      </c>
      <c r="F159" s="6" t="s">
        <v>11</v>
      </c>
      <c r="G159" s="14">
        <v>17.920000000000002</v>
      </c>
      <c r="H159" s="14">
        <f>C159*G159</f>
        <v>143.36000000000001</v>
      </c>
      <c r="I159" s="14">
        <f>D159+G159</f>
        <v>17.920000000000002</v>
      </c>
      <c r="J159" s="14">
        <f>E159+H159</f>
        <v>143.36000000000001</v>
      </c>
      <c r="K159" s="3"/>
      <c r="L159" s="3"/>
    </row>
    <row r="160" spans="1:12">
      <c r="A160" s="12" t="s">
        <v>188</v>
      </c>
      <c r="B160" s="12" t="s">
        <v>11</v>
      </c>
      <c r="C160" s="13"/>
      <c r="D160" s="13"/>
      <c r="E160" s="13"/>
      <c r="F160" s="12" t="s">
        <v>11</v>
      </c>
      <c r="G160" s="13"/>
      <c r="H160" s="13"/>
      <c r="I160" s="13"/>
      <c r="J160" s="13"/>
      <c r="K160" s="3"/>
      <c r="L160" s="3"/>
    </row>
    <row r="161" spans="1:12">
      <c r="A161" s="6" t="s">
        <v>189</v>
      </c>
      <c r="B161" s="6" t="s">
        <v>62</v>
      </c>
      <c r="C161" s="14">
        <v>20</v>
      </c>
      <c r="D161" s="14">
        <v>0</v>
      </c>
      <c r="E161" s="14">
        <f>C161*D161</f>
        <v>0</v>
      </c>
      <c r="F161" s="6" t="s">
        <v>11</v>
      </c>
      <c r="G161" s="14">
        <v>73.78</v>
      </c>
      <c r="H161" s="14">
        <f>C161*G161</f>
        <v>1475.6</v>
      </c>
      <c r="I161" s="14">
        <f>D161+G161</f>
        <v>73.78</v>
      </c>
      <c r="J161" s="14">
        <f>E161+H161</f>
        <v>1475.6</v>
      </c>
      <c r="K161" s="3"/>
      <c r="L161" s="3"/>
    </row>
    <row r="162" spans="1:12">
      <c r="A162" s="12" t="s">
        <v>190</v>
      </c>
      <c r="B162" s="12" t="s">
        <v>11</v>
      </c>
      <c r="C162" s="13"/>
      <c r="D162" s="13"/>
      <c r="E162" s="13"/>
      <c r="F162" s="12" t="s">
        <v>11</v>
      </c>
      <c r="G162" s="13"/>
      <c r="H162" s="13"/>
      <c r="I162" s="13"/>
      <c r="J162" s="13"/>
      <c r="K162" s="3"/>
      <c r="L162" s="3"/>
    </row>
    <row r="163" spans="1:12">
      <c r="A163" s="6" t="s">
        <v>191</v>
      </c>
      <c r="B163" s="6" t="s">
        <v>62</v>
      </c>
      <c r="C163" s="14">
        <v>6</v>
      </c>
      <c r="D163" s="14">
        <v>0</v>
      </c>
      <c r="E163" s="14">
        <f>C163*D163</f>
        <v>0</v>
      </c>
      <c r="F163" s="6" t="s">
        <v>11</v>
      </c>
      <c r="G163" s="14">
        <v>14.75</v>
      </c>
      <c r="H163" s="14">
        <f>C163*G163</f>
        <v>88.5</v>
      </c>
      <c r="I163" s="14">
        <f>D163+G163</f>
        <v>14.75</v>
      </c>
      <c r="J163" s="14">
        <f>E163+H163</f>
        <v>88.5</v>
      </c>
      <c r="K163" s="3"/>
      <c r="L163" s="3"/>
    </row>
    <row r="164" spans="1:12">
      <c r="A164" s="12" t="s">
        <v>192</v>
      </c>
      <c r="B164" s="12" t="s">
        <v>11</v>
      </c>
      <c r="C164" s="13"/>
      <c r="D164" s="13"/>
      <c r="E164" s="13"/>
      <c r="F164" s="12" t="s">
        <v>11</v>
      </c>
      <c r="G164" s="13"/>
      <c r="H164" s="13"/>
      <c r="I164" s="13"/>
      <c r="J164" s="13"/>
      <c r="K164" s="3"/>
      <c r="L164" s="3"/>
    </row>
    <row r="165" spans="1:12">
      <c r="A165" s="6" t="s">
        <v>193</v>
      </c>
      <c r="B165" s="6" t="s">
        <v>76</v>
      </c>
      <c r="C165" s="14">
        <v>40</v>
      </c>
      <c r="D165" s="14">
        <v>0</v>
      </c>
      <c r="E165" s="14">
        <f>C165*D165</f>
        <v>0</v>
      </c>
      <c r="F165" s="6" t="s">
        <v>11</v>
      </c>
      <c r="G165" s="14">
        <v>9</v>
      </c>
      <c r="H165" s="14">
        <f>C165*G165</f>
        <v>360</v>
      </c>
      <c r="I165" s="14">
        <f t="shared" ref="I165:J167" si="13">D165+G165</f>
        <v>9</v>
      </c>
      <c r="J165" s="14">
        <f t="shared" si="13"/>
        <v>360</v>
      </c>
      <c r="K165" s="3"/>
      <c r="L165" s="3"/>
    </row>
    <row r="166" spans="1:12">
      <c r="A166" s="6" t="s">
        <v>194</v>
      </c>
      <c r="B166" s="6" t="s">
        <v>76</v>
      </c>
      <c r="C166" s="14">
        <v>30</v>
      </c>
      <c r="D166" s="14">
        <v>0</v>
      </c>
      <c r="E166" s="14">
        <f>C166*D166</f>
        <v>0</v>
      </c>
      <c r="F166" s="6" t="s">
        <v>11</v>
      </c>
      <c r="G166" s="14">
        <v>9</v>
      </c>
      <c r="H166" s="14">
        <f>C166*G166</f>
        <v>270</v>
      </c>
      <c r="I166" s="14">
        <f t="shared" si="13"/>
        <v>9</v>
      </c>
      <c r="J166" s="14">
        <f t="shared" si="13"/>
        <v>270</v>
      </c>
      <c r="K166" s="3"/>
      <c r="L166" s="3"/>
    </row>
    <row r="167" spans="1:12">
      <c r="A167" s="6" t="s">
        <v>195</v>
      </c>
      <c r="B167" s="6" t="s">
        <v>76</v>
      </c>
      <c r="C167" s="14">
        <v>30</v>
      </c>
      <c r="D167" s="14">
        <v>0</v>
      </c>
      <c r="E167" s="14">
        <f>C167*D167</f>
        <v>0</v>
      </c>
      <c r="F167" s="6" t="s">
        <v>11</v>
      </c>
      <c r="G167" s="14">
        <v>9.6</v>
      </c>
      <c r="H167" s="14">
        <f>C167*G167</f>
        <v>288</v>
      </c>
      <c r="I167" s="14">
        <f t="shared" si="13"/>
        <v>9.6</v>
      </c>
      <c r="J167" s="14">
        <f t="shared" si="13"/>
        <v>288</v>
      </c>
      <c r="K167" s="3"/>
      <c r="L167" s="3"/>
    </row>
    <row r="168" spans="1:12">
      <c r="A168" s="12" t="s">
        <v>110</v>
      </c>
      <c r="B168" s="12" t="s">
        <v>11</v>
      </c>
      <c r="C168" s="13"/>
      <c r="D168" s="13"/>
      <c r="E168" s="13"/>
      <c r="F168" s="12" t="s">
        <v>11</v>
      </c>
      <c r="G168" s="13"/>
      <c r="H168" s="13"/>
      <c r="I168" s="13"/>
      <c r="J168" s="13"/>
      <c r="K168" s="3"/>
      <c r="L168" s="3"/>
    </row>
    <row r="169" spans="1:12">
      <c r="A169" s="6" t="s">
        <v>112</v>
      </c>
      <c r="B169" s="6" t="s">
        <v>62</v>
      </c>
      <c r="C169" s="14">
        <v>36</v>
      </c>
      <c r="D169" s="14">
        <v>0</v>
      </c>
      <c r="E169" s="14">
        <f>C169*D169</f>
        <v>0</v>
      </c>
      <c r="F169" s="6" t="s">
        <v>11</v>
      </c>
      <c r="G169" s="14">
        <v>34.799999999999997</v>
      </c>
      <c r="H169" s="14">
        <f>C169*G169</f>
        <v>1252.8</v>
      </c>
      <c r="I169" s="14">
        <f>D169+G169</f>
        <v>34.799999999999997</v>
      </c>
      <c r="J169" s="14">
        <f>E169+H169</f>
        <v>1252.8</v>
      </c>
      <c r="K169" s="3"/>
      <c r="L169" s="3"/>
    </row>
    <row r="170" spans="1:12">
      <c r="A170" s="12" t="s">
        <v>196</v>
      </c>
      <c r="B170" s="12" t="s">
        <v>11</v>
      </c>
      <c r="C170" s="13"/>
      <c r="D170" s="13"/>
      <c r="E170" s="13"/>
      <c r="F170" s="12" t="s">
        <v>11</v>
      </c>
      <c r="G170" s="13"/>
      <c r="H170" s="13"/>
      <c r="I170" s="13"/>
      <c r="J170" s="13"/>
      <c r="K170" s="3"/>
      <c r="L170" s="3"/>
    </row>
    <row r="171" spans="1:12">
      <c r="A171" s="6" t="s">
        <v>197</v>
      </c>
      <c r="B171" s="6" t="s">
        <v>62</v>
      </c>
      <c r="C171" s="14">
        <v>4</v>
      </c>
      <c r="D171" s="14">
        <v>0</v>
      </c>
      <c r="E171" s="14">
        <f>C171*D171</f>
        <v>0</v>
      </c>
      <c r="F171" s="6" t="s">
        <v>11</v>
      </c>
      <c r="G171" s="14">
        <v>61.13</v>
      </c>
      <c r="H171" s="14">
        <f>C171*G171</f>
        <v>244.52</v>
      </c>
      <c r="I171" s="14">
        <f>D171+G171</f>
        <v>61.13</v>
      </c>
      <c r="J171" s="14">
        <f>E171+H171</f>
        <v>244.52</v>
      </c>
      <c r="K171" s="3"/>
      <c r="L171" s="3"/>
    </row>
    <row r="172" spans="1:12">
      <c r="A172" s="5" t="s">
        <v>198</v>
      </c>
      <c r="B172" s="5" t="s">
        <v>11</v>
      </c>
      <c r="C172" s="17"/>
      <c r="D172" s="17"/>
      <c r="E172" s="17">
        <f>SUM(E152:E171)</f>
        <v>0</v>
      </c>
      <c r="F172" s="5" t="s">
        <v>11</v>
      </c>
      <c r="G172" s="17"/>
      <c r="H172" s="17">
        <f>SUM(H152:H171)</f>
        <v>4623.38</v>
      </c>
      <c r="I172" s="17"/>
      <c r="J172" s="17">
        <f>SUM(J152:J171)</f>
        <v>4623.38</v>
      </c>
      <c r="K172" s="3"/>
      <c r="L172" s="3"/>
    </row>
    <row r="173" spans="1:12">
      <c r="A173" s="6" t="s">
        <v>11</v>
      </c>
      <c r="B173" s="6" t="s">
        <v>11</v>
      </c>
      <c r="C173" s="14"/>
      <c r="D173" s="14"/>
      <c r="E173" s="14"/>
      <c r="F173" s="6" t="s">
        <v>11</v>
      </c>
      <c r="G173" s="14"/>
      <c r="H173" s="14"/>
      <c r="I173" s="14">
        <f>D173+G173</f>
        <v>0</v>
      </c>
      <c r="J173" s="14">
        <f>E173+H173</f>
        <v>0</v>
      </c>
      <c r="K173" s="3"/>
      <c r="L173" s="3"/>
    </row>
    <row r="174" spans="1:12">
      <c r="A174" s="6" t="s">
        <v>11</v>
      </c>
      <c r="B174" s="6" t="s">
        <v>11</v>
      </c>
      <c r="C174" s="14"/>
      <c r="D174" s="14"/>
      <c r="E174" s="14"/>
      <c r="F174" s="6" t="s">
        <v>11</v>
      </c>
      <c r="G174" s="14"/>
      <c r="H174" s="14"/>
      <c r="I174" s="14">
        <f>D174+G174</f>
        <v>0</v>
      </c>
      <c r="J174" s="14">
        <f>E174+H174</f>
        <v>0</v>
      </c>
      <c r="K174" s="3"/>
      <c r="L174" s="3"/>
    </row>
    <row r="175" spans="1:12">
      <c r="A175" s="15" t="s">
        <v>199</v>
      </c>
      <c r="B175" s="15" t="s">
        <v>11</v>
      </c>
      <c r="C175" s="16"/>
      <c r="D175" s="16"/>
      <c r="E175" s="16"/>
      <c r="F175" s="15" t="s">
        <v>11</v>
      </c>
      <c r="G175" s="16"/>
      <c r="H175" s="16"/>
      <c r="I175" s="16"/>
      <c r="J175" s="16"/>
      <c r="K175" s="3"/>
      <c r="L175" s="3"/>
    </row>
    <row r="176" spans="1:12">
      <c r="A176" s="6" t="s">
        <v>200</v>
      </c>
      <c r="B176" s="6" t="s">
        <v>62</v>
      </c>
      <c r="C176" s="14">
        <v>2</v>
      </c>
      <c r="D176" s="14">
        <v>1600</v>
      </c>
      <c r="E176" s="14">
        <f t="shared" ref="E176:E185" si="14">C176*D176</f>
        <v>3200</v>
      </c>
      <c r="F176" s="6" t="s">
        <v>11</v>
      </c>
      <c r="G176" s="14">
        <v>0</v>
      </c>
      <c r="H176" s="14">
        <f t="shared" ref="H176:H185" si="15">C176*G176</f>
        <v>0</v>
      </c>
      <c r="I176" s="14">
        <f t="shared" ref="I176:I186" si="16">D176+G176</f>
        <v>1600</v>
      </c>
      <c r="J176" s="14">
        <f t="shared" ref="J176:J186" si="17">E176+H176</f>
        <v>3200</v>
      </c>
      <c r="K176" s="3"/>
      <c r="L176" s="3"/>
    </row>
    <row r="177" spans="1:12">
      <c r="A177" s="6" t="s">
        <v>201</v>
      </c>
      <c r="B177" s="6" t="s">
        <v>62</v>
      </c>
      <c r="C177" s="14">
        <v>2</v>
      </c>
      <c r="D177" s="14">
        <v>1700</v>
      </c>
      <c r="E177" s="14">
        <f t="shared" si="14"/>
        <v>3400</v>
      </c>
      <c r="F177" s="6" t="s">
        <v>11</v>
      </c>
      <c r="G177" s="14">
        <v>0</v>
      </c>
      <c r="H177" s="14">
        <f t="shared" si="15"/>
        <v>0</v>
      </c>
      <c r="I177" s="14">
        <f t="shared" si="16"/>
        <v>1700</v>
      </c>
      <c r="J177" s="14">
        <f t="shared" si="17"/>
        <v>3400</v>
      </c>
      <c r="K177" s="3"/>
      <c r="L177" s="3"/>
    </row>
    <row r="178" spans="1:12">
      <c r="A178" s="6" t="s">
        <v>202</v>
      </c>
      <c r="B178" s="6" t="s">
        <v>62</v>
      </c>
      <c r="C178" s="14">
        <v>11</v>
      </c>
      <c r="D178" s="14">
        <v>710</v>
      </c>
      <c r="E178" s="14">
        <f t="shared" si="14"/>
        <v>7810</v>
      </c>
      <c r="F178" s="6" t="s">
        <v>11</v>
      </c>
      <c r="G178" s="14">
        <v>0</v>
      </c>
      <c r="H178" s="14">
        <f t="shared" si="15"/>
        <v>0</v>
      </c>
      <c r="I178" s="14">
        <f t="shared" si="16"/>
        <v>710</v>
      </c>
      <c r="J178" s="14">
        <f t="shared" si="17"/>
        <v>7810</v>
      </c>
      <c r="K178" s="3"/>
      <c r="L178" s="3"/>
    </row>
    <row r="179" spans="1:12">
      <c r="A179" s="6" t="s">
        <v>203</v>
      </c>
      <c r="B179" s="6" t="s">
        <v>62</v>
      </c>
      <c r="C179" s="14">
        <v>2</v>
      </c>
      <c r="D179" s="14">
        <v>1650</v>
      </c>
      <c r="E179" s="14">
        <f t="shared" si="14"/>
        <v>3300</v>
      </c>
      <c r="F179" s="6" t="s">
        <v>11</v>
      </c>
      <c r="G179" s="14">
        <v>0</v>
      </c>
      <c r="H179" s="14">
        <f t="shared" si="15"/>
        <v>0</v>
      </c>
      <c r="I179" s="14">
        <f t="shared" si="16"/>
        <v>1650</v>
      </c>
      <c r="J179" s="14">
        <f t="shared" si="17"/>
        <v>3300</v>
      </c>
      <c r="K179" s="3"/>
      <c r="L179" s="3"/>
    </row>
    <row r="180" spans="1:12">
      <c r="A180" s="6" t="s">
        <v>204</v>
      </c>
      <c r="B180" s="6" t="s">
        <v>62</v>
      </c>
      <c r="C180" s="14">
        <v>2</v>
      </c>
      <c r="D180" s="14">
        <v>1520</v>
      </c>
      <c r="E180" s="14">
        <f t="shared" si="14"/>
        <v>3040</v>
      </c>
      <c r="F180" s="6" t="s">
        <v>11</v>
      </c>
      <c r="G180" s="14">
        <v>0</v>
      </c>
      <c r="H180" s="14">
        <f t="shared" si="15"/>
        <v>0</v>
      </c>
      <c r="I180" s="14">
        <f t="shared" si="16"/>
        <v>1520</v>
      </c>
      <c r="J180" s="14">
        <f t="shared" si="17"/>
        <v>3040</v>
      </c>
      <c r="K180" s="3"/>
      <c r="L180" s="3"/>
    </row>
    <row r="181" spans="1:12">
      <c r="A181" s="6" t="s">
        <v>205</v>
      </c>
      <c r="B181" s="6" t="s">
        <v>62</v>
      </c>
      <c r="C181" s="14">
        <v>2</v>
      </c>
      <c r="D181" s="14">
        <v>1680</v>
      </c>
      <c r="E181" s="14">
        <f t="shared" si="14"/>
        <v>3360</v>
      </c>
      <c r="F181" s="6" t="s">
        <v>11</v>
      </c>
      <c r="G181" s="14">
        <v>0</v>
      </c>
      <c r="H181" s="14">
        <f t="shared" si="15"/>
        <v>0</v>
      </c>
      <c r="I181" s="14">
        <f t="shared" si="16"/>
        <v>1680</v>
      </c>
      <c r="J181" s="14">
        <f t="shared" si="17"/>
        <v>3360</v>
      </c>
      <c r="K181" s="3"/>
      <c r="L181" s="3"/>
    </row>
    <row r="182" spans="1:12">
      <c r="A182" s="6" t="s">
        <v>206</v>
      </c>
      <c r="B182" s="6" t="s">
        <v>62</v>
      </c>
      <c r="C182" s="14">
        <v>10</v>
      </c>
      <c r="D182" s="14">
        <v>2990</v>
      </c>
      <c r="E182" s="14">
        <f t="shared" si="14"/>
        <v>29900</v>
      </c>
      <c r="F182" s="6" t="s">
        <v>11</v>
      </c>
      <c r="G182" s="14">
        <v>0</v>
      </c>
      <c r="H182" s="14">
        <f t="shared" si="15"/>
        <v>0</v>
      </c>
      <c r="I182" s="14">
        <f t="shared" si="16"/>
        <v>2990</v>
      </c>
      <c r="J182" s="14">
        <f t="shared" si="17"/>
        <v>29900</v>
      </c>
      <c r="K182" s="3"/>
      <c r="L182" s="3"/>
    </row>
    <row r="183" spans="1:12">
      <c r="A183" s="6" t="s">
        <v>207</v>
      </c>
      <c r="B183" s="6" t="s">
        <v>62</v>
      </c>
      <c r="C183" s="14">
        <v>7</v>
      </c>
      <c r="D183" s="14">
        <v>1820</v>
      </c>
      <c r="E183" s="14">
        <f t="shared" si="14"/>
        <v>12740</v>
      </c>
      <c r="F183" s="6" t="s">
        <v>11</v>
      </c>
      <c r="G183" s="14">
        <v>0</v>
      </c>
      <c r="H183" s="14">
        <f t="shared" si="15"/>
        <v>0</v>
      </c>
      <c r="I183" s="14">
        <f t="shared" si="16"/>
        <v>1820</v>
      </c>
      <c r="J183" s="14">
        <f t="shared" si="17"/>
        <v>12740</v>
      </c>
      <c r="K183" s="3"/>
      <c r="L183" s="3"/>
    </row>
    <row r="184" spans="1:12">
      <c r="A184" s="6" t="s">
        <v>208</v>
      </c>
      <c r="B184" s="6" t="s">
        <v>62</v>
      </c>
      <c r="C184" s="14">
        <v>8</v>
      </c>
      <c r="D184" s="14">
        <v>1300</v>
      </c>
      <c r="E184" s="14">
        <f t="shared" si="14"/>
        <v>10400</v>
      </c>
      <c r="F184" s="6" t="s">
        <v>11</v>
      </c>
      <c r="G184" s="14">
        <v>0</v>
      </c>
      <c r="H184" s="14">
        <f t="shared" si="15"/>
        <v>0</v>
      </c>
      <c r="I184" s="14">
        <f t="shared" si="16"/>
        <v>1300</v>
      </c>
      <c r="J184" s="14">
        <f t="shared" si="17"/>
        <v>10400</v>
      </c>
      <c r="K184" s="3"/>
      <c r="L184" s="3"/>
    </row>
    <row r="185" spans="1:12">
      <c r="A185" s="6" t="s">
        <v>209</v>
      </c>
      <c r="B185" s="6" t="s">
        <v>62</v>
      </c>
      <c r="C185" s="14">
        <v>4</v>
      </c>
      <c r="D185" s="14">
        <v>1250</v>
      </c>
      <c r="E185" s="14">
        <f t="shared" si="14"/>
        <v>5000</v>
      </c>
      <c r="F185" s="6" t="s">
        <v>11</v>
      </c>
      <c r="G185" s="14">
        <v>0</v>
      </c>
      <c r="H185" s="14">
        <f t="shared" si="15"/>
        <v>0</v>
      </c>
      <c r="I185" s="14">
        <f t="shared" si="16"/>
        <v>1250</v>
      </c>
      <c r="J185" s="14">
        <f t="shared" si="17"/>
        <v>5000</v>
      </c>
      <c r="K185" s="3"/>
      <c r="L185" s="3"/>
    </row>
    <row r="186" spans="1:12">
      <c r="A186" s="6" t="s">
        <v>11</v>
      </c>
      <c r="B186" s="6" t="s">
        <v>11</v>
      </c>
      <c r="C186" s="14"/>
      <c r="D186" s="14"/>
      <c r="E186" s="14"/>
      <c r="F186" s="6" t="s">
        <v>11</v>
      </c>
      <c r="G186" s="14"/>
      <c r="H186" s="14"/>
      <c r="I186" s="14">
        <f t="shared" si="16"/>
        <v>0</v>
      </c>
      <c r="J186" s="14">
        <f t="shared" si="17"/>
        <v>0</v>
      </c>
      <c r="K186" s="3"/>
      <c r="L186" s="3"/>
    </row>
    <row r="187" spans="1:12">
      <c r="A187" s="15" t="s">
        <v>210</v>
      </c>
      <c r="B187" s="15" t="s">
        <v>11</v>
      </c>
      <c r="C187" s="16"/>
      <c r="D187" s="16"/>
      <c r="E187" s="16"/>
      <c r="F187" s="15" t="s">
        <v>11</v>
      </c>
      <c r="G187" s="16"/>
      <c r="H187" s="16"/>
      <c r="I187" s="16"/>
      <c r="J187" s="16"/>
      <c r="K187" s="3"/>
      <c r="L187" s="3"/>
    </row>
    <row r="188" spans="1:12">
      <c r="A188" s="12" t="s">
        <v>211</v>
      </c>
      <c r="B188" s="12" t="s">
        <v>11</v>
      </c>
      <c r="C188" s="13"/>
      <c r="D188" s="13"/>
      <c r="E188" s="13"/>
      <c r="F188" s="12" t="s">
        <v>11</v>
      </c>
      <c r="G188" s="13"/>
      <c r="H188" s="13"/>
      <c r="I188" s="13"/>
      <c r="J188" s="13"/>
      <c r="K188" s="3"/>
      <c r="L188" s="3"/>
    </row>
    <row r="189" spans="1:12">
      <c r="A189" s="6" t="s">
        <v>212</v>
      </c>
      <c r="B189" s="6" t="s">
        <v>62</v>
      </c>
      <c r="C189" s="14">
        <v>46</v>
      </c>
      <c r="D189" s="14">
        <v>0</v>
      </c>
      <c r="E189" s="14">
        <f>C189*D189</f>
        <v>0</v>
      </c>
      <c r="F189" s="6" t="s">
        <v>11</v>
      </c>
      <c r="G189" s="14">
        <v>185.53</v>
      </c>
      <c r="H189" s="14">
        <f>C189*G189</f>
        <v>8534.3799999999992</v>
      </c>
      <c r="I189" s="14">
        <f>D189+G189</f>
        <v>185.53</v>
      </c>
      <c r="J189" s="14">
        <f>E189+H189</f>
        <v>8534.3799999999992</v>
      </c>
      <c r="K189" s="3"/>
      <c r="L189" s="3"/>
    </row>
    <row r="190" spans="1:12">
      <c r="A190" s="12" t="s">
        <v>213</v>
      </c>
      <c r="B190" s="12" t="s">
        <v>11</v>
      </c>
      <c r="C190" s="13"/>
      <c r="D190" s="13"/>
      <c r="E190" s="13"/>
      <c r="F190" s="12" t="s">
        <v>11</v>
      </c>
      <c r="G190" s="13"/>
      <c r="H190" s="13"/>
      <c r="I190" s="13"/>
      <c r="J190" s="13"/>
      <c r="K190" s="3"/>
      <c r="L190" s="3"/>
    </row>
    <row r="191" spans="1:12">
      <c r="A191" s="6" t="s">
        <v>214</v>
      </c>
      <c r="B191" s="6" t="s">
        <v>62</v>
      </c>
      <c r="C191" s="14">
        <v>4</v>
      </c>
      <c r="D191" s="14">
        <v>0</v>
      </c>
      <c r="E191" s="14">
        <f>C191*D191</f>
        <v>0</v>
      </c>
      <c r="F191" s="6" t="s">
        <v>11</v>
      </c>
      <c r="G191" s="14">
        <v>168.67</v>
      </c>
      <c r="H191" s="14">
        <f>C191*G191</f>
        <v>674.68</v>
      </c>
      <c r="I191" s="14">
        <f>D191+G191</f>
        <v>168.67</v>
      </c>
      <c r="J191" s="14">
        <f>E191+H191</f>
        <v>674.68</v>
      </c>
      <c r="K191" s="3"/>
      <c r="L191" s="3"/>
    </row>
    <row r="192" spans="1:12">
      <c r="A192" s="6" t="s">
        <v>11</v>
      </c>
      <c r="B192" s="6" t="s">
        <v>11</v>
      </c>
      <c r="C192" s="14"/>
      <c r="D192" s="14"/>
      <c r="E192" s="14"/>
      <c r="F192" s="6" t="s">
        <v>11</v>
      </c>
      <c r="G192" s="14"/>
      <c r="H192" s="14"/>
      <c r="I192" s="14">
        <f>D192+G192</f>
        <v>0</v>
      </c>
      <c r="J192" s="14">
        <f>E192+H192</f>
        <v>0</v>
      </c>
      <c r="K192" s="3"/>
      <c r="L192" s="3"/>
    </row>
    <row r="193" spans="1:12">
      <c r="A193" s="15" t="s">
        <v>215</v>
      </c>
      <c r="B193" s="15" t="s">
        <v>11</v>
      </c>
      <c r="C193" s="16"/>
      <c r="D193" s="16"/>
      <c r="E193" s="16"/>
      <c r="F193" s="15" t="s">
        <v>11</v>
      </c>
      <c r="G193" s="16"/>
      <c r="H193" s="16"/>
      <c r="I193" s="16"/>
      <c r="J193" s="16"/>
      <c r="K193" s="3"/>
      <c r="L193" s="3"/>
    </row>
    <row r="194" spans="1:12">
      <c r="A194" s="12" t="s">
        <v>216</v>
      </c>
      <c r="B194" s="12" t="s">
        <v>11</v>
      </c>
      <c r="C194" s="13"/>
      <c r="D194" s="13"/>
      <c r="E194" s="13"/>
      <c r="F194" s="12" t="s">
        <v>11</v>
      </c>
      <c r="G194" s="13"/>
      <c r="H194" s="13"/>
      <c r="I194" s="13"/>
      <c r="J194" s="13"/>
      <c r="K194" s="3"/>
      <c r="L194" s="3"/>
    </row>
    <row r="195" spans="1:12">
      <c r="A195" s="6" t="s">
        <v>217</v>
      </c>
      <c r="B195" s="6" t="s">
        <v>76</v>
      </c>
      <c r="C195" s="14">
        <v>44</v>
      </c>
      <c r="D195" s="14">
        <v>181</v>
      </c>
      <c r="E195" s="14">
        <f>C195*D195</f>
        <v>7964</v>
      </c>
      <c r="F195" s="6" t="s">
        <v>11</v>
      </c>
      <c r="G195" s="14">
        <v>0</v>
      </c>
      <c r="H195" s="14">
        <f>C195*G195</f>
        <v>0</v>
      </c>
      <c r="I195" s="14">
        <f>D195+G195</f>
        <v>181</v>
      </c>
      <c r="J195" s="14">
        <f>E195+H195</f>
        <v>7964</v>
      </c>
      <c r="K195" s="3"/>
      <c r="L195" s="3"/>
    </row>
    <row r="196" spans="1:12">
      <c r="A196" s="12" t="s">
        <v>218</v>
      </c>
      <c r="B196" s="12" t="s">
        <v>11</v>
      </c>
      <c r="C196" s="13"/>
      <c r="D196" s="13"/>
      <c r="E196" s="13"/>
      <c r="F196" s="12" t="s">
        <v>11</v>
      </c>
      <c r="G196" s="13"/>
      <c r="H196" s="13"/>
      <c r="I196" s="13"/>
      <c r="J196" s="13"/>
      <c r="K196" s="3"/>
      <c r="L196" s="3"/>
    </row>
    <row r="197" spans="1:12">
      <c r="A197" s="6" t="s">
        <v>217</v>
      </c>
      <c r="B197" s="6" t="s">
        <v>76</v>
      </c>
      <c r="C197" s="14">
        <v>44</v>
      </c>
      <c r="D197" s="14">
        <v>148</v>
      </c>
      <c r="E197" s="14">
        <f>C197*D197</f>
        <v>6512</v>
      </c>
      <c r="F197" s="6" t="s">
        <v>11</v>
      </c>
      <c r="G197" s="14">
        <v>0</v>
      </c>
      <c r="H197" s="14">
        <f>C197*G197</f>
        <v>0</v>
      </c>
      <c r="I197" s="14">
        <f>D197+G197</f>
        <v>148</v>
      </c>
      <c r="J197" s="14">
        <f>E197+H197</f>
        <v>6512</v>
      </c>
      <c r="K197" s="3"/>
      <c r="L197" s="3"/>
    </row>
    <row r="198" spans="1:12">
      <c r="A198" s="6" t="s">
        <v>11</v>
      </c>
      <c r="B198" s="6" t="s">
        <v>11</v>
      </c>
      <c r="C198" s="14"/>
      <c r="D198" s="14"/>
      <c r="E198" s="14"/>
      <c r="F198" s="6" t="s">
        <v>11</v>
      </c>
      <c r="G198" s="14"/>
      <c r="H198" s="14"/>
      <c r="I198" s="14">
        <f>D198+G198</f>
        <v>0</v>
      </c>
      <c r="J198" s="14">
        <f>E198+H198</f>
        <v>0</v>
      </c>
      <c r="K198" s="3"/>
      <c r="L198" s="3"/>
    </row>
    <row r="199" spans="1:12">
      <c r="A199" s="12" t="s">
        <v>219</v>
      </c>
      <c r="B199" s="12" t="s">
        <v>11</v>
      </c>
      <c r="C199" s="13"/>
      <c r="D199" s="13"/>
      <c r="E199" s="13"/>
      <c r="F199" s="12" t="s">
        <v>11</v>
      </c>
      <c r="G199" s="13"/>
      <c r="H199" s="13"/>
      <c r="I199" s="13"/>
      <c r="J199" s="13"/>
      <c r="K199" s="3"/>
      <c r="L199" s="3"/>
    </row>
    <row r="200" spans="1:12">
      <c r="A200" s="12" t="s">
        <v>220</v>
      </c>
      <c r="B200" s="12" t="s">
        <v>11</v>
      </c>
      <c r="C200" s="13"/>
      <c r="D200" s="13"/>
      <c r="E200" s="13"/>
      <c r="F200" s="12" t="s">
        <v>11</v>
      </c>
      <c r="G200" s="13"/>
      <c r="H200" s="13"/>
      <c r="I200" s="13"/>
      <c r="J200" s="13"/>
      <c r="K200" s="3"/>
      <c r="L200" s="3"/>
    </row>
    <row r="201" spans="1:12">
      <c r="A201" s="6" t="s">
        <v>221</v>
      </c>
      <c r="B201" s="6" t="s">
        <v>62</v>
      </c>
      <c r="C201" s="14">
        <v>6</v>
      </c>
      <c r="D201" s="14">
        <v>129</v>
      </c>
      <c r="E201" s="14">
        <f>C201*D201</f>
        <v>774</v>
      </c>
      <c r="F201" s="6" t="s">
        <v>11</v>
      </c>
      <c r="G201" s="14">
        <v>0</v>
      </c>
      <c r="H201" s="14">
        <f>C201*G201</f>
        <v>0</v>
      </c>
      <c r="I201" s="14">
        <f>D201+G201</f>
        <v>129</v>
      </c>
      <c r="J201" s="14">
        <f>E201+H201</f>
        <v>774</v>
      </c>
      <c r="K201" s="3"/>
      <c r="L201" s="3"/>
    </row>
    <row r="202" spans="1:12">
      <c r="A202" s="12" t="s">
        <v>222</v>
      </c>
      <c r="B202" s="12" t="s">
        <v>11</v>
      </c>
      <c r="C202" s="13"/>
      <c r="D202" s="13"/>
      <c r="E202" s="13"/>
      <c r="F202" s="12" t="s">
        <v>11</v>
      </c>
      <c r="G202" s="13"/>
      <c r="H202" s="13"/>
      <c r="I202" s="13"/>
      <c r="J202" s="13"/>
      <c r="K202" s="3"/>
      <c r="L202" s="3"/>
    </row>
    <row r="203" spans="1:12">
      <c r="A203" s="12" t="s">
        <v>223</v>
      </c>
      <c r="B203" s="12" t="s">
        <v>11</v>
      </c>
      <c r="C203" s="13"/>
      <c r="D203" s="13"/>
      <c r="E203" s="13"/>
      <c r="F203" s="12" t="s">
        <v>11</v>
      </c>
      <c r="G203" s="13"/>
      <c r="H203" s="13"/>
      <c r="I203" s="13"/>
      <c r="J203" s="13"/>
      <c r="K203" s="3"/>
      <c r="L203" s="3"/>
    </row>
    <row r="204" spans="1:12">
      <c r="A204" s="6" t="s">
        <v>224</v>
      </c>
      <c r="B204" s="6" t="s">
        <v>62</v>
      </c>
      <c r="C204" s="14">
        <v>40</v>
      </c>
      <c r="D204" s="14">
        <v>26</v>
      </c>
      <c r="E204" s="14">
        <f>C204*D204</f>
        <v>1040</v>
      </c>
      <c r="F204" s="6" t="s">
        <v>11</v>
      </c>
      <c r="G204" s="14">
        <v>0</v>
      </c>
      <c r="H204" s="14">
        <f>C204*G204</f>
        <v>0</v>
      </c>
      <c r="I204" s="14">
        <f>D204+G204</f>
        <v>26</v>
      </c>
      <c r="J204" s="14">
        <f>E204+H204</f>
        <v>1040</v>
      </c>
      <c r="K204" s="3"/>
      <c r="L204" s="3"/>
    </row>
    <row r="205" spans="1:12">
      <c r="A205" s="12" t="s">
        <v>225</v>
      </c>
      <c r="B205" s="12" t="s">
        <v>11</v>
      </c>
      <c r="C205" s="13"/>
      <c r="D205" s="13"/>
      <c r="E205" s="13"/>
      <c r="F205" s="12" t="s">
        <v>11</v>
      </c>
      <c r="G205" s="13"/>
      <c r="H205" s="13"/>
      <c r="I205" s="13"/>
      <c r="J205" s="13"/>
      <c r="K205" s="3"/>
      <c r="L205" s="3"/>
    </row>
    <row r="206" spans="1:12">
      <c r="A206" s="12" t="s">
        <v>226</v>
      </c>
      <c r="B206" s="12" t="s">
        <v>11</v>
      </c>
      <c r="C206" s="13"/>
      <c r="D206" s="13"/>
      <c r="E206" s="13"/>
      <c r="F206" s="12" t="s">
        <v>11</v>
      </c>
      <c r="G206" s="13"/>
      <c r="H206" s="13"/>
      <c r="I206" s="13"/>
      <c r="J206" s="13"/>
      <c r="K206" s="3"/>
      <c r="L206" s="3"/>
    </row>
    <row r="207" spans="1:12">
      <c r="A207" s="6" t="s">
        <v>227</v>
      </c>
      <c r="B207" s="6" t="s">
        <v>76</v>
      </c>
      <c r="C207" s="14">
        <v>40</v>
      </c>
      <c r="D207" s="14">
        <v>23.5</v>
      </c>
      <c r="E207" s="14">
        <f>C207*D207</f>
        <v>940</v>
      </c>
      <c r="F207" s="6" t="s">
        <v>11</v>
      </c>
      <c r="G207" s="14">
        <v>0</v>
      </c>
      <c r="H207" s="14">
        <f>C207*G207</f>
        <v>0</v>
      </c>
      <c r="I207" s="14">
        <f>D207+G207</f>
        <v>23.5</v>
      </c>
      <c r="J207" s="14">
        <f>E207+H207</f>
        <v>940</v>
      </c>
      <c r="K207" s="3"/>
      <c r="L207" s="3"/>
    </row>
    <row r="208" spans="1:12">
      <c r="A208" s="6" t="s">
        <v>228</v>
      </c>
      <c r="B208" s="6" t="s">
        <v>76</v>
      </c>
      <c r="C208" s="14">
        <v>55</v>
      </c>
      <c r="D208" s="14">
        <v>25.5</v>
      </c>
      <c r="E208" s="14">
        <f>C208*D208</f>
        <v>1402.5</v>
      </c>
      <c r="F208" s="6" t="s">
        <v>11</v>
      </c>
      <c r="G208" s="14">
        <v>0</v>
      </c>
      <c r="H208" s="14">
        <f>C208*G208</f>
        <v>0</v>
      </c>
      <c r="I208" s="14">
        <f>D208+G208</f>
        <v>25.5</v>
      </c>
      <c r="J208" s="14">
        <f>E208+H208</f>
        <v>1402.5</v>
      </c>
      <c r="K208" s="3"/>
      <c r="L208" s="3"/>
    </row>
    <row r="209" spans="1:12">
      <c r="A209" s="12" t="s">
        <v>229</v>
      </c>
      <c r="B209" s="12" t="s">
        <v>11</v>
      </c>
      <c r="C209" s="13"/>
      <c r="D209" s="13"/>
      <c r="E209" s="13"/>
      <c r="F209" s="12" t="s">
        <v>11</v>
      </c>
      <c r="G209" s="13"/>
      <c r="H209" s="13"/>
      <c r="I209" s="13"/>
      <c r="J209" s="13"/>
      <c r="K209" s="3"/>
      <c r="L209" s="3"/>
    </row>
    <row r="210" spans="1:12">
      <c r="A210" s="12" t="s">
        <v>230</v>
      </c>
      <c r="B210" s="12" t="s">
        <v>11</v>
      </c>
      <c r="C210" s="13"/>
      <c r="D210" s="13"/>
      <c r="E210" s="13"/>
      <c r="F210" s="12" t="s">
        <v>11</v>
      </c>
      <c r="G210" s="13"/>
      <c r="H210" s="13"/>
      <c r="I210" s="13"/>
      <c r="J210" s="13"/>
      <c r="K210" s="3"/>
      <c r="L210" s="3"/>
    </row>
    <row r="211" spans="1:12">
      <c r="A211" s="6" t="s">
        <v>231</v>
      </c>
      <c r="B211" s="6" t="s">
        <v>76</v>
      </c>
      <c r="C211" s="14">
        <v>22</v>
      </c>
      <c r="D211" s="14">
        <v>106</v>
      </c>
      <c r="E211" s="14">
        <f>C211*D211</f>
        <v>2332</v>
      </c>
      <c r="F211" s="6" t="s">
        <v>11</v>
      </c>
      <c r="G211" s="14">
        <v>0</v>
      </c>
      <c r="H211" s="14">
        <f>C211*G211</f>
        <v>0</v>
      </c>
      <c r="I211" s="14">
        <f>D211+G211</f>
        <v>106</v>
      </c>
      <c r="J211" s="14">
        <f>E211+H211</f>
        <v>2332</v>
      </c>
      <c r="K211" s="3"/>
      <c r="L211" s="3"/>
    </row>
    <row r="212" spans="1:12">
      <c r="A212" s="6" t="s">
        <v>11</v>
      </c>
      <c r="B212" s="6" t="s">
        <v>11</v>
      </c>
      <c r="C212" s="14"/>
      <c r="D212" s="14"/>
      <c r="E212" s="14"/>
      <c r="F212" s="6" t="s">
        <v>11</v>
      </c>
      <c r="G212" s="14"/>
      <c r="H212" s="14"/>
      <c r="I212" s="14">
        <f>D212+G212</f>
        <v>0</v>
      </c>
      <c r="J212" s="14">
        <f>E212+H212</f>
        <v>0</v>
      </c>
      <c r="K212" s="3"/>
      <c r="L212" s="3"/>
    </row>
    <row r="213" spans="1:12">
      <c r="A213" s="15" t="s">
        <v>232</v>
      </c>
      <c r="B213" s="15" t="s">
        <v>11</v>
      </c>
      <c r="C213" s="16"/>
      <c r="D213" s="16"/>
      <c r="E213" s="16"/>
      <c r="F213" s="15" t="s">
        <v>11</v>
      </c>
      <c r="G213" s="16"/>
      <c r="H213" s="16"/>
      <c r="I213" s="16"/>
      <c r="J213" s="16"/>
      <c r="K213" s="3"/>
      <c r="L213" s="3"/>
    </row>
    <row r="214" spans="1:12">
      <c r="A214" s="12" t="s">
        <v>233</v>
      </c>
      <c r="B214" s="12" t="s">
        <v>11</v>
      </c>
      <c r="C214" s="13"/>
      <c r="D214" s="13"/>
      <c r="E214" s="13"/>
      <c r="F214" s="12" t="s">
        <v>11</v>
      </c>
      <c r="G214" s="13"/>
      <c r="H214" s="13"/>
      <c r="I214" s="13"/>
      <c r="J214" s="13"/>
      <c r="K214" s="3"/>
      <c r="L214" s="3"/>
    </row>
    <row r="215" spans="1:12">
      <c r="A215" s="6" t="s">
        <v>234</v>
      </c>
      <c r="B215" s="6" t="s">
        <v>76</v>
      </c>
      <c r="C215" s="14">
        <v>48</v>
      </c>
      <c r="D215" s="14">
        <v>30</v>
      </c>
      <c r="E215" s="14">
        <f>C215*D215</f>
        <v>1440</v>
      </c>
      <c r="F215" s="6" t="s">
        <v>11</v>
      </c>
      <c r="G215" s="14">
        <v>61.13</v>
      </c>
      <c r="H215" s="14">
        <f>C215*G215</f>
        <v>2934.2400000000002</v>
      </c>
      <c r="I215" s="14">
        <f>D215+G215</f>
        <v>91.13</v>
      </c>
      <c r="J215" s="14">
        <f>E215+H215</f>
        <v>4374.24</v>
      </c>
      <c r="K215" s="3"/>
      <c r="L215" s="3"/>
    </row>
    <row r="216" spans="1:12">
      <c r="A216" s="12" t="s">
        <v>235</v>
      </c>
      <c r="B216" s="12" t="s">
        <v>11</v>
      </c>
      <c r="C216" s="13"/>
      <c r="D216" s="13"/>
      <c r="E216" s="13"/>
      <c r="F216" s="12" t="s">
        <v>11</v>
      </c>
      <c r="G216" s="13"/>
      <c r="H216" s="13"/>
      <c r="I216" s="13"/>
      <c r="J216" s="13"/>
      <c r="K216" s="3"/>
      <c r="L216" s="3"/>
    </row>
    <row r="217" spans="1:12">
      <c r="A217" s="6" t="s">
        <v>236</v>
      </c>
      <c r="B217" s="6" t="s">
        <v>76</v>
      </c>
      <c r="C217" s="14">
        <v>26</v>
      </c>
      <c r="D217" s="14">
        <v>19</v>
      </c>
      <c r="E217" s="14">
        <f>C217*D217</f>
        <v>494</v>
      </c>
      <c r="F217" s="6" t="s">
        <v>11</v>
      </c>
      <c r="G217" s="14">
        <v>99.43</v>
      </c>
      <c r="H217" s="14">
        <f>C217*G217</f>
        <v>2585.1800000000003</v>
      </c>
      <c r="I217" s="14">
        <f>D217+G217</f>
        <v>118.43</v>
      </c>
      <c r="J217" s="14">
        <f>E217+H217</f>
        <v>3079.1800000000003</v>
      </c>
      <c r="K217" s="3"/>
      <c r="L217" s="3"/>
    </row>
    <row r="218" spans="1:12">
      <c r="A218" s="12" t="s">
        <v>237</v>
      </c>
      <c r="B218" s="12" t="s">
        <v>11</v>
      </c>
      <c r="C218" s="13"/>
      <c r="D218" s="13"/>
      <c r="E218" s="13"/>
      <c r="F218" s="12" t="s">
        <v>11</v>
      </c>
      <c r="G218" s="13"/>
      <c r="H218" s="13"/>
      <c r="I218" s="13"/>
      <c r="J218" s="13"/>
      <c r="K218" s="3"/>
      <c r="L218" s="3"/>
    </row>
    <row r="219" spans="1:12">
      <c r="A219" s="12" t="s">
        <v>238</v>
      </c>
      <c r="B219" s="12" t="s">
        <v>11</v>
      </c>
      <c r="C219" s="13"/>
      <c r="D219" s="13"/>
      <c r="E219" s="13"/>
      <c r="F219" s="12" t="s">
        <v>11</v>
      </c>
      <c r="G219" s="13"/>
      <c r="H219" s="13"/>
      <c r="I219" s="13"/>
      <c r="J219" s="13"/>
      <c r="K219" s="3"/>
      <c r="L219" s="3"/>
    </row>
    <row r="220" spans="1:12">
      <c r="A220" s="6" t="s">
        <v>239</v>
      </c>
      <c r="B220" s="6" t="s">
        <v>76</v>
      </c>
      <c r="C220" s="14">
        <v>110</v>
      </c>
      <c r="D220" s="14">
        <v>12.37</v>
      </c>
      <c r="E220" s="14">
        <f>C220*D220</f>
        <v>1360.6999999999998</v>
      </c>
      <c r="F220" s="6" t="s">
        <v>11</v>
      </c>
      <c r="G220" s="14">
        <v>99.43</v>
      </c>
      <c r="H220" s="14">
        <f>C220*G220</f>
        <v>10937.300000000001</v>
      </c>
      <c r="I220" s="14">
        <f>D220+G220</f>
        <v>111.80000000000001</v>
      </c>
      <c r="J220" s="14">
        <f>E220+H220</f>
        <v>12298</v>
      </c>
      <c r="K220" s="3"/>
      <c r="L220" s="3"/>
    </row>
    <row r="221" spans="1:12">
      <c r="A221" s="12" t="s">
        <v>240</v>
      </c>
      <c r="B221" s="12" t="s">
        <v>11</v>
      </c>
      <c r="C221" s="13"/>
      <c r="D221" s="13"/>
      <c r="E221" s="13"/>
      <c r="F221" s="12" t="s">
        <v>11</v>
      </c>
      <c r="G221" s="13"/>
      <c r="H221" s="13"/>
      <c r="I221" s="13"/>
      <c r="J221" s="13"/>
      <c r="K221" s="3"/>
      <c r="L221" s="3"/>
    </row>
    <row r="222" spans="1:12">
      <c r="A222" s="6" t="s">
        <v>241</v>
      </c>
      <c r="B222" s="6" t="s">
        <v>62</v>
      </c>
      <c r="C222" s="14">
        <v>3</v>
      </c>
      <c r="D222" s="14">
        <v>360</v>
      </c>
      <c r="E222" s="14">
        <f>C222*D222</f>
        <v>1080</v>
      </c>
      <c r="F222" s="6" t="s">
        <v>11</v>
      </c>
      <c r="G222" s="14">
        <v>240.93</v>
      </c>
      <c r="H222" s="14">
        <f>C222*G222</f>
        <v>722.79</v>
      </c>
      <c r="I222" s="14">
        <f>D222+G222</f>
        <v>600.93000000000006</v>
      </c>
      <c r="J222" s="14">
        <f>E222+H222</f>
        <v>1802.79</v>
      </c>
      <c r="K222" s="3"/>
      <c r="L222" s="3"/>
    </row>
    <row r="223" spans="1:12">
      <c r="A223" s="12" t="s">
        <v>242</v>
      </c>
      <c r="B223" s="12" t="s">
        <v>11</v>
      </c>
      <c r="C223" s="13"/>
      <c r="D223" s="13"/>
      <c r="E223" s="13"/>
      <c r="F223" s="12" t="s">
        <v>11</v>
      </c>
      <c r="G223" s="13"/>
      <c r="H223" s="13"/>
      <c r="I223" s="13"/>
      <c r="J223" s="13"/>
      <c r="K223" s="3"/>
      <c r="L223" s="3"/>
    </row>
    <row r="224" spans="1:12">
      <c r="A224" s="6" t="s">
        <v>243</v>
      </c>
      <c r="B224" s="6" t="s">
        <v>62</v>
      </c>
      <c r="C224" s="14">
        <v>6</v>
      </c>
      <c r="D224" s="14">
        <v>35</v>
      </c>
      <c r="E224" s="14">
        <f>C224*D224</f>
        <v>210</v>
      </c>
      <c r="F224" s="6" t="s">
        <v>11</v>
      </c>
      <c r="G224" s="14">
        <v>70.430000000000007</v>
      </c>
      <c r="H224" s="14">
        <f>C224*G224</f>
        <v>422.58000000000004</v>
      </c>
      <c r="I224" s="14">
        <f>D224+G224</f>
        <v>105.43</v>
      </c>
      <c r="J224" s="14">
        <f>E224+H224</f>
        <v>632.58000000000004</v>
      </c>
      <c r="K224" s="3"/>
      <c r="L224" s="3"/>
    </row>
    <row r="225" spans="1:12">
      <c r="A225" s="12" t="s">
        <v>235</v>
      </c>
      <c r="B225" s="12" t="s">
        <v>11</v>
      </c>
      <c r="C225" s="13"/>
      <c r="D225" s="13"/>
      <c r="E225" s="13"/>
      <c r="F225" s="12" t="s">
        <v>11</v>
      </c>
      <c r="G225" s="13"/>
      <c r="H225" s="13"/>
      <c r="I225" s="13"/>
      <c r="J225" s="13"/>
      <c r="K225" s="3"/>
      <c r="L225" s="3"/>
    </row>
    <row r="226" spans="1:12">
      <c r="A226" s="6" t="s">
        <v>236</v>
      </c>
      <c r="B226" s="6" t="s">
        <v>76</v>
      </c>
      <c r="C226" s="14">
        <v>10</v>
      </c>
      <c r="D226" s="14">
        <v>19</v>
      </c>
      <c r="E226" s="14">
        <f>C226*D226</f>
        <v>190</v>
      </c>
      <c r="F226" s="6" t="s">
        <v>11</v>
      </c>
      <c r="G226" s="14">
        <v>99.43</v>
      </c>
      <c r="H226" s="14">
        <f>C226*G226</f>
        <v>994.30000000000007</v>
      </c>
      <c r="I226" s="14">
        <f>D226+G226</f>
        <v>118.43</v>
      </c>
      <c r="J226" s="14">
        <f>E226+H226</f>
        <v>1184.3000000000002</v>
      </c>
      <c r="K226" s="3"/>
      <c r="L226" s="3"/>
    </row>
    <row r="227" spans="1:12">
      <c r="A227" s="12" t="s">
        <v>244</v>
      </c>
      <c r="B227" s="12" t="s">
        <v>11</v>
      </c>
      <c r="C227" s="13"/>
      <c r="D227" s="13"/>
      <c r="E227" s="13"/>
      <c r="F227" s="12" t="s">
        <v>11</v>
      </c>
      <c r="G227" s="13"/>
      <c r="H227" s="13"/>
      <c r="I227" s="13"/>
      <c r="J227" s="13"/>
      <c r="K227" s="3"/>
      <c r="L227" s="3"/>
    </row>
    <row r="228" spans="1:12">
      <c r="A228" s="6" t="s">
        <v>245</v>
      </c>
      <c r="B228" s="6" t="s">
        <v>62</v>
      </c>
      <c r="C228" s="14">
        <v>6</v>
      </c>
      <c r="D228" s="14">
        <v>135</v>
      </c>
      <c r="E228" s="14">
        <f>C228*D228</f>
        <v>810</v>
      </c>
      <c r="F228" s="6" t="s">
        <v>11</v>
      </c>
      <c r="G228" s="14">
        <v>97.07</v>
      </c>
      <c r="H228" s="14">
        <f>C228*G228</f>
        <v>582.41999999999996</v>
      </c>
      <c r="I228" s="14">
        <f>D228+G228</f>
        <v>232.07</v>
      </c>
      <c r="J228" s="14">
        <f>E228+H228</f>
        <v>1392.42</v>
      </c>
      <c r="K228" s="3"/>
      <c r="L228" s="3"/>
    </row>
    <row r="229" spans="1:12">
      <c r="A229" s="12" t="s">
        <v>246</v>
      </c>
      <c r="B229" s="12" t="s">
        <v>11</v>
      </c>
      <c r="C229" s="13"/>
      <c r="D229" s="13"/>
      <c r="E229" s="13"/>
      <c r="F229" s="12" t="s">
        <v>11</v>
      </c>
      <c r="G229" s="13"/>
      <c r="H229" s="13"/>
      <c r="I229" s="13"/>
      <c r="J229" s="13"/>
      <c r="K229" s="3"/>
      <c r="L229" s="3"/>
    </row>
    <row r="230" spans="1:12">
      <c r="A230" s="6" t="s">
        <v>247</v>
      </c>
      <c r="B230" s="6" t="s">
        <v>62</v>
      </c>
      <c r="C230" s="14">
        <v>5</v>
      </c>
      <c r="D230" s="14">
        <v>341.6</v>
      </c>
      <c r="E230" s="14">
        <f>C230*D230</f>
        <v>1708</v>
      </c>
      <c r="F230" s="6" t="s">
        <v>11</v>
      </c>
      <c r="G230" s="14">
        <v>6.67</v>
      </c>
      <c r="H230" s="14">
        <f>C230*G230</f>
        <v>33.35</v>
      </c>
      <c r="I230" s="14">
        <f>D230+G230</f>
        <v>348.27000000000004</v>
      </c>
      <c r="J230" s="14">
        <f>E230+H230</f>
        <v>1741.35</v>
      </c>
      <c r="K230" s="3"/>
      <c r="L230" s="3"/>
    </row>
    <row r="231" spans="1:12">
      <c r="A231" s="12" t="s">
        <v>248</v>
      </c>
      <c r="B231" s="12" t="s">
        <v>11</v>
      </c>
      <c r="C231" s="13"/>
      <c r="D231" s="13"/>
      <c r="E231" s="13"/>
      <c r="F231" s="12" t="s">
        <v>11</v>
      </c>
      <c r="G231" s="13"/>
      <c r="H231" s="13"/>
      <c r="I231" s="13"/>
      <c r="J231" s="13"/>
      <c r="K231" s="3"/>
      <c r="L231" s="3"/>
    </row>
    <row r="232" spans="1:12">
      <c r="A232" s="6" t="s">
        <v>249</v>
      </c>
      <c r="B232" s="6" t="s">
        <v>62</v>
      </c>
      <c r="C232" s="14">
        <v>4</v>
      </c>
      <c r="D232" s="14">
        <v>165</v>
      </c>
      <c r="E232" s="14">
        <f>C232*D232</f>
        <v>660</v>
      </c>
      <c r="F232" s="6" t="s">
        <v>11</v>
      </c>
      <c r="G232" s="14">
        <v>140</v>
      </c>
      <c r="H232" s="14">
        <f>C232*G232</f>
        <v>560</v>
      </c>
      <c r="I232" s="14">
        <f>D232+G232</f>
        <v>305</v>
      </c>
      <c r="J232" s="14">
        <f>E232+H232</f>
        <v>1220</v>
      </c>
      <c r="K232" s="3"/>
      <c r="L232" s="3"/>
    </row>
    <row r="233" spans="1:12">
      <c r="A233" s="12" t="s">
        <v>242</v>
      </c>
      <c r="B233" s="12" t="s">
        <v>11</v>
      </c>
      <c r="C233" s="13"/>
      <c r="D233" s="13"/>
      <c r="E233" s="13"/>
      <c r="F233" s="12" t="s">
        <v>11</v>
      </c>
      <c r="G233" s="13"/>
      <c r="H233" s="13"/>
      <c r="I233" s="13"/>
      <c r="J233" s="13"/>
      <c r="K233" s="3"/>
      <c r="L233" s="3"/>
    </row>
    <row r="234" spans="1:12">
      <c r="A234" s="6" t="s">
        <v>250</v>
      </c>
      <c r="B234" s="6" t="s">
        <v>62</v>
      </c>
      <c r="C234" s="14">
        <v>8</v>
      </c>
      <c r="D234" s="14">
        <v>33</v>
      </c>
      <c r="E234" s="14">
        <f>C234*D234</f>
        <v>264</v>
      </c>
      <c r="F234" s="6" t="s">
        <v>11</v>
      </c>
      <c r="G234" s="14">
        <v>70.430000000000007</v>
      </c>
      <c r="H234" s="14">
        <f>C234*G234</f>
        <v>563.44000000000005</v>
      </c>
      <c r="I234" s="14">
        <f>D234+G234</f>
        <v>103.43</v>
      </c>
      <c r="J234" s="14">
        <f>E234+H234</f>
        <v>827.44</v>
      </c>
      <c r="K234" s="3"/>
      <c r="L234" s="3"/>
    </row>
    <row r="235" spans="1:12">
      <c r="A235" s="12" t="s">
        <v>251</v>
      </c>
      <c r="B235" s="12" t="s">
        <v>11</v>
      </c>
      <c r="C235" s="13"/>
      <c r="D235" s="13"/>
      <c r="E235" s="13"/>
      <c r="F235" s="12" t="s">
        <v>11</v>
      </c>
      <c r="G235" s="13"/>
      <c r="H235" s="13"/>
      <c r="I235" s="13"/>
      <c r="J235" s="13"/>
      <c r="K235" s="3"/>
      <c r="L235" s="3"/>
    </row>
    <row r="236" spans="1:12">
      <c r="A236" s="6" t="s">
        <v>252</v>
      </c>
      <c r="B236" s="6" t="s">
        <v>62</v>
      </c>
      <c r="C236" s="14">
        <v>34</v>
      </c>
      <c r="D236" s="14">
        <v>24</v>
      </c>
      <c r="E236" s="14">
        <f>C236*D236</f>
        <v>816</v>
      </c>
      <c r="F236" s="6" t="s">
        <v>11</v>
      </c>
      <c r="G236" s="14">
        <v>0</v>
      </c>
      <c r="H236" s="14">
        <f>C236*G236</f>
        <v>0</v>
      </c>
      <c r="I236" s="14">
        <f t="shared" ref="I236:J239" si="18">D236+G236</f>
        <v>24</v>
      </c>
      <c r="J236" s="14">
        <f t="shared" si="18"/>
        <v>816</v>
      </c>
      <c r="K236" s="3"/>
      <c r="L236" s="3"/>
    </row>
    <row r="237" spans="1:12">
      <c r="A237" s="6" t="s">
        <v>253</v>
      </c>
      <c r="B237" s="6" t="s">
        <v>62</v>
      </c>
      <c r="C237" s="14">
        <v>4</v>
      </c>
      <c r="D237" s="14">
        <v>47</v>
      </c>
      <c r="E237" s="14">
        <f>C237*D237</f>
        <v>188</v>
      </c>
      <c r="F237" s="6" t="s">
        <v>11</v>
      </c>
      <c r="G237" s="14">
        <v>0</v>
      </c>
      <c r="H237" s="14">
        <f>C237*G237</f>
        <v>0</v>
      </c>
      <c r="I237" s="14">
        <f t="shared" si="18"/>
        <v>47</v>
      </c>
      <c r="J237" s="14">
        <f t="shared" si="18"/>
        <v>188</v>
      </c>
      <c r="K237" s="3"/>
      <c r="L237" s="3"/>
    </row>
    <row r="238" spans="1:12">
      <c r="A238" s="6" t="s">
        <v>254</v>
      </c>
      <c r="B238" s="6" t="s">
        <v>62</v>
      </c>
      <c r="C238" s="14">
        <v>22</v>
      </c>
      <c r="D238" s="14">
        <v>34</v>
      </c>
      <c r="E238" s="14">
        <f>C238*D238</f>
        <v>748</v>
      </c>
      <c r="F238" s="6" t="s">
        <v>11</v>
      </c>
      <c r="G238" s="14">
        <v>0</v>
      </c>
      <c r="H238" s="14">
        <f>C238*G238</f>
        <v>0</v>
      </c>
      <c r="I238" s="14">
        <f t="shared" si="18"/>
        <v>34</v>
      </c>
      <c r="J238" s="14">
        <f t="shared" si="18"/>
        <v>748</v>
      </c>
      <c r="K238" s="3"/>
      <c r="L238" s="3"/>
    </row>
    <row r="239" spans="1:12">
      <c r="A239" s="6" t="s">
        <v>255</v>
      </c>
      <c r="B239" s="6" t="s">
        <v>62</v>
      </c>
      <c r="C239" s="14">
        <v>4</v>
      </c>
      <c r="D239" s="14">
        <v>12</v>
      </c>
      <c r="E239" s="14">
        <f>C239*D239</f>
        <v>48</v>
      </c>
      <c r="F239" s="6" t="s">
        <v>11</v>
      </c>
      <c r="G239" s="14">
        <v>70.430000000000007</v>
      </c>
      <c r="H239" s="14">
        <f>C239*G239</f>
        <v>281.72000000000003</v>
      </c>
      <c r="I239" s="14">
        <f t="shared" si="18"/>
        <v>82.43</v>
      </c>
      <c r="J239" s="14">
        <f t="shared" si="18"/>
        <v>329.72</v>
      </c>
      <c r="K239" s="3"/>
      <c r="L239" s="3"/>
    </row>
    <row r="240" spans="1:12">
      <c r="A240" s="12" t="s">
        <v>256</v>
      </c>
      <c r="B240" s="12" t="s">
        <v>11</v>
      </c>
      <c r="C240" s="13"/>
      <c r="D240" s="13"/>
      <c r="E240" s="13"/>
      <c r="F240" s="12" t="s">
        <v>11</v>
      </c>
      <c r="G240" s="13"/>
      <c r="H240" s="13"/>
      <c r="I240" s="13"/>
      <c r="J240" s="13"/>
      <c r="K240" s="3"/>
      <c r="L240" s="3"/>
    </row>
    <row r="241" spans="1:12">
      <c r="A241" s="6" t="s">
        <v>257</v>
      </c>
      <c r="B241" s="6" t="s">
        <v>62</v>
      </c>
      <c r="C241" s="14">
        <v>10</v>
      </c>
      <c r="D241" s="14">
        <v>23</v>
      </c>
      <c r="E241" s="14">
        <f>C241*D241</f>
        <v>230</v>
      </c>
      <c r="F241" s="6" t="s">
        <v>11</v>
      </c>
      <c r="G241" s="14">
        <v>0</v>
      </c>
      <c r="H241" s="14">
        <f>C241*G241</f>
        <v>0</v>
      </c>
      <c r="I241" s="14">
        <f t="shared" ref="I241:J244" si="19">D241+G241</f>
        <v>23</v>
      </c>
      <c r="J241" s="14">
        <f t="shared" si="19"/>
        <v>230</v>
      </c>
      <c r="K241" s="3"/>
      <c r="L241" s="3"/>
    </row>
    <row r="242" spans="1:12">
      <c r="A242" s="6" t="s">
        <v>258</v>
      </c>
      <c r="B242" s="6" t="s">
        <v>62</v>
      </c>
      <c r="C242" s="14">
        <v>28</v>
      </c>
      <c r="D242" s="14">
        <v>38</v>
      </c>
      <c r="E242" s="14">
        <f>C242*D242</f>
        <v>1064</v>
      </c>
      <c r="F242" s="6" t="s">
        <v>11</v>
      </c>
      <c r="G242" s="14">
        <v>0</v>
      </c>
      <c r="H242" s="14">
        <f>C242*G242</f>
        <v>0</v>
      </c>
      <c r="I242" s="14">
        <f t="shared" si="19"/>
        <v>38</v>
      </c>
      <c r="J242" s="14">
        <f t="shared" si="19"/>
        <v>1064</v>
      </c>
      <c r="K242" s="3"/>
      <c r="L242" s="3"/>
    </row>
    <row r="243" spans="1:12">
      <c r="A243" s="6" t="s">
        <v>259</v>
      </c>
      <c r="B243" s="6" t="s">
        <v>62</v>
      </c>
      <c r="C243" s="14">
        <v>14</v>
      </c>
      <c r="D243" s="14">
        <v>12</v>
      </c>
      <c r="E243" s="14">
        <f>C243*D243</f>
        <v>168</v>
      </c>
      <c r="F243" s="6" t="s">
        <v>11</v>
      </c>
      <c r="G243" s="14">
        <v>0</v>
      </c>
      <c r="H243" s="14">
        <f>C243*G243</f>
        <v>0</v>
      </c>
      <c r="I243" s="14">
        <f t="shared" si="19"/>
        <v>12</v>
      </c>
      <c r="J243" s="14">
        <f t="shared" si="19"/>
        <v>168</v>
      </c>
      <c r="K243" s="3"/>
      <c r="L243" s="3"/>
    </row>
    <row r="244" spans="1:12">
      <c r="A244" s="6" t="s">
        <v>260</v>
      </c>
      <c r="B244" s="6" t="s">
        <v>62</v>
      </c>
      <c r="C244" s="14">
        <v>14</v>
      </c>
      <c r="D244" s="14">
        <v>18</v>
      </c>
      <c r="E244" s="14">
        <f>C244*D244</f>
        <v>252</v>
      </c>
      <c r="F244" s="6" t="s">
        <v>11</v>
      </c>
      <c r="G244" s="14">
        <v>0</v>
      </c>
      <c r="H244" s="14">
        <f>C244*G244</f>
        <v>0</v>
      </c>
      <c r="I244" s="14">
        <f t="shared" si="19"/>
        <v>18</v>
      </c>
      <c r="J244" s="14">
        <f t="shared" si="19"/>
        <v>252</v>
      </c>
      <c r="K244" s="3"/>
      <c r="L244" s="3"/>
    </row>
    <row r="245" spans="1:12">
      <c r="A245" s="12" t="s">
        <v>261</v>
      </c>
      <c r="B245" s="12" t="s">
        <v>11</v>
      </c>
      <c r="C245" s="13"/>
      <c r="D245" s="13"/>
      <c r="E245" s="13"/>
      <c r="F245" s="12" t="s">
        <v>11</v>
      </c>
      <c r="G245" s="13"/>
      <c r="H245" s="13"/>
      <c r="I245" s="13"/>
      <c r="J245" s="13"/>
      <c r="K245" s="3"/>
      <c r="L245" s="3"/>
    </row>
    <row r="246" spans="1:12">
      <c r="A246" s="6" t="s">
        <v>262</v>
      </c>
      <c r="B246" s="6" t="s">
        <v>62</v>
      </c>
      <c r="C246" s="14">
        <v>4</v>
      </c>
      <c r="D246" s="14">
        <v>288</v>
      </c>
      <c r="E246" s="14">
        <f>C246*D246</f>
        <v>1152</v>
      </c>
      <c r="F246" s="6" t="s">
        <v>11</v>
      </c>
      <c r="G246" s="14">
        <v>174.2</v>
      </c>
      <c r="H246" s="14">
        <f>C246*G246</f>
        <v>696.8</v>
      </c>
      <c r="I246" s="14">
        <f>D246+G246</f>
        <v>462.2</v>
      </c>
      <c r="J246" s="14">
        <f>E246+H246</f>
        <v>1848.8</v>
      </c>
      <c r="K246" s="3"/>
      <c r="L246" s="3"/>
    </row>
    <row r="247" spans="1:12">
      <c r="A247" s="6" t="s">
        <v>263</v>
      </c>
      <c r="B247" s="6" t="s">
        <v>62</v>
      </c>
      <c r="C247" s="14">
        <v>8</v>
      </c>
      <c r="D247" s="14">
        <v>54</v>
      </c>
      <c r="E247" s="14">
        <f>C247*D247</f>
        <v>432</v>
      </c>
      <c r="F247" s="6" t="s">
        <v>11</v>
      </c>
      <c r="G247" s="14">
        <v>0</v>
      </c>
      <c r="H247" s="14">
        <f>C247*G247</f>
        <v>0</v>
      </c>
      <c r="I247" s="14">
        <f>D247+G247</f>
        <v>54</v>
      </c>
      <c r="J247" s="14">
        <f>E247+H247</f>
        <v>432</v>
      </c>
      <c r="K247" s="3"/>
      <c r="L247" s="3"/>
    </row>
    <row r="248" spans="1:12">
      <c r="A248" s="12" t="s">
        <v>264</v>
      </c>
      <c r="B248" s="12" t="s">
        <v>11</v>
      </c>
      <c r="C248" s="13"/>
      <c r="D248" s="13"/>
      <c r="E248" s="13"/>
      <c r="F248" s="12" t="s">
        <v>11</v>
      </c>
      <c r="G248" s="13"/>
      <c r="H248" s="13"/>
      <c r="I248" s="13"/>
      <c r="J248" s="13"/>
      <c r="K248" s="3"/>
      <c r="L248" s="3"/>
    </row>
    <row r="249" spans="1:12">
      <c r="A249" s="6" t="s">
        <v>265</v>
      </c>
      <c r="B249" s="6" t="s">
        <v>62</v>
      </c>
      <c r="C249" s="14">
        <v>2</v>
      </c>
      <c r="D249" s="14">
        <v>572.20000000000005</v>
      </c>
      <c r="E249" s="14">
        <f>C249*D249</f>
        <v>1144.4000000000001</v>
      </c>
      <c r="F249" s="6" t="s">
        <v>11</v>
      </c>
      <c r="G249" s="14">
        <v>26.67</v>
      </c>
      <c r="H249" s="14">
        <f>C249*G249</f>
        <v>53.34</v>
      </c>
      <c r="I249" s="14">
        <f>D249+G249</f>
        <v>598.87</v>
      </c>
      <c r="J249" s="14">
        <f>E249+H249</f>
        <v>1197.74</v>
      </c>
      <c r="K249" s="3"/>
      <c r="L249" s="3"/>
    </row>
    <row r="250" spans="1:12">
      <c r="A250" s="6" t="s">
        <v>266</v>
      </c>
      <c r="B250" s="6" t="s">
        <v>62</v>
      </c>
      <c r="C250" s="14">
        <v>2</v>
      </c>
      <c r="D250" s="14">
        <v>132.1</v>
      </c>
      <c r="E250" s="14">
        <f>C250*D250</f>
        <v>264.2</v>
      </c>
      <c r="F250" s="6" t="s">
        <v>11</v>
      </c>
      <c r="G250" s="14">
        <v>16.670000000000002</v>
      </c>
      <c r="H250" s="14">
        <f>C250*G250</f>
        <v>33.340000000000003</v>
      </c>
      <c r="I250" s="14">
        <f>D250+G250</f>
        <v>148.76999999999998</v>
      </c>
      <c r="J250" s="14">
        <f>E250+H250</f>
        <v>297.53999999999996</v>
      </c>
      <c r="K250" s="3"/>
      <c r="L250" s="3"/>
    </row>
    <row r="251" spans="1:12">
      <c r="A251" s="12" t="s">
        <v>267</v>
      </c>
      <c r="B251" s="12" t="s">
        <v>11</v>
      </c>
      <c r="C251" s="13"/>
      <c r="D251" s="13"/>
      <c r="E251" s="13"/>
      <c r="F251" s="12" t="s">
        <v>11</v>
      </c>
      <c r="G251" s="13"/>
      <c r="H251" s="13"/>
      <c r="I251" s="13"/>
      <c r="J251" s="13"/>
      <c r="K251" s="3"/>
      <c r="L251" s="3"/>
    </row>
    <row r="252" spans="1:12">
      <c r="A252" s="6" t="s">
        <v>268</v>
      </c>
      <c r="B252" s="6" t="s">
        <v>62</v>
      </c>
      <c r="C252" s="14">
        <v>6</v>
      </c>
      <c r="D252" s="14">
        <v>20</v>
      </c>
      <c r="E252" s="14">
        <f>C252*D252</f>
        <v>120</v>
      </c>
      <c r="F252" s="6" t="s">
        <v>11</v>
      </c>
      <c r="G252" s="14">
        <v>70.430000000000007</v>
      </c>
      <c r="H252" s="14">
        <f>C252*G252</f>
        <v>422.58000000000004</v>
      </c>
      <c r="I252" s="14">
        <f>D252+G252</f>
        <v>90.43</v>
      </c>
      <c r="J252" s="14">
        <f>E252+H252</f>
        <v>542.58000000000004</v>
      </c>
      <c r="K252" s="3"/>
      <c r="L252" s="3"/>
    </row>
    <row r="253" spans="1:12">
      <c r="A253" s="6" t="s">
        <v>269</v>
      </c>
      <c r="B253" s="6" t="s">
        <v>62</v>
      </c>
      <c r="C253" s="14">
        <v>12</v>
      </c>
      <c r="D253" s="14">
        <v>21</v>
      </c>
      <c r="E253" s="14">
        <f>C253*D253</f>
        <v>252</v>
      </c>
      <c r="F253" s="6" t="s">
        <v>11</v>
      </c>
      <c r="G253" s="14">
        <v>70.430000000000007</v>
      </c>
      <c r="H253" s="14">
        <f>C253*G253</f>
        <v>845.16000000000008</v>
      </c>
      <c r="I253" s="14">
        <f>D253+G253</f>
        <v>91.43</v>
      </c>
      <c r="J253" s="14">
        <f>E253+H253</f>
        <v>1097.1600000000001</v>
      </c>
      <c r="K253" s="3"/>
      <c r="L253" s="3"/>
    </row>
    <row r="254" spans="1:12">
      <c r="A254" s="12" t="s">
        <v>270</v>
      </c>
      <c r="B254" s="12" t="s">
        <v>11</v>
      </c>
      <c r="C254" s="13"/>
      <c r="D254" s="13"/>
      <c r="E254" s="13"/>
      <c r="F254" s="12" t="s">
        <v>11</v>
      </c>
      <c r="G254" s="13"/>
      <c r="H254" s="13"/>
      <c r="I254" s="13"/>
      <c r="J254" s="13"/>
      <c r="K254" s="3"/>
      <c r="L254" s="3"/>
    </row>
    <row r="255" spans="1:12">
      <c r="A255" s="6" t="s">
        <v>271</v>
      </c>
      <c r="B255" s="6" t="s">
        <v>62</v>
      </c>
      <c r="C255" s="14">
        <v>12</v>
      </c>
      <c r="D255" s="14">
        <v>4</v>
      </c>
      <c r="E255" s="14">
        <f>C255*D255</f>
        <v>48</v>
      </c>
      <c r="F255" s="6" t="s">
        <v>11</v>
      </c>
      <c r="G255" s="14">
        <v>35.97</v>
      </c>
      <c r="H255" s="14">
        <f>C255*G255</f>
        <v>431.64</v>
      </c>
      <c r="I255" s="14">
        <f>D255+G255</f>
        <v>39.97</v>
      </c>
      <c r="J255" s="14">
        <f>E255+H255</f>
        <v>479.64</v>
      </c>
      <c r="K255" s="3"/>
      <c r="L255" s="3"/>
    </row>
    <row r="256" spans="1:12">
      <c r="A256" s="6" t="s">
        <v>272</v>
      </c>
      <c r="B256" s="6" t="s">
        <v>62</v>
      </c>
      <c r="C256" s="14">
        <v>4</v>
      </c>
      <c r="D256" s="14">
        <v>0</v>
      </c>
      <c r="E256" s="14">
        <v>0</v>
      </c>
      <c r="F256" s="6" t="s">
        <v>11</v>
      </c>
      <c r="G256" s="14">
        <v>56.8</v>
      </c>
      <c r="H256" s="14">
        <v>227.2</v>
      </c>
      <c r="I256" s="14">
        <v>56.8</v>
      </c>
      <c r="J256" s="14">
        <v>227.2</v>
      </c>
      <c r="K256" s="3"/>
      <c r="L256" s="3"/>
    </row>
    <row r="257" spans="1:12">
      <c r="A257" s="6" t="s">
        <v>273</v>
      </c>
      <c r="B257" s="6" t="s">
        <v>62</v>
      </c>
      <c r="C257" s="14">
        <v>18</v>
      </c>
      <c r="D257" s="14">
        <v>0</v>
      </c>
      <c r="E257" s="14">
        <v>0</v>
      </c>
      <c r="F257" s="6" t="s">
        <v>11</v>
      </c>
      <c r="G257" s="14">
        <v>56.8</v>
      </c>
      <c r="H257" s="14">
        <v>1022.4</v>
      </c>
      <c r="I257" s="14">
        <v>56.8</v>
      </c>
      <c r="J257" s="14">
        <v>1022.4</v>
      </c>
      <c r="K257" s="3"/>
      <c r="L257" s="3"/>
    </row>
    <row r="258" spans="1:12">
      <c r="A258" s="12" t="s">
        <v>274</v>
      </c>
      <c r="B258" s="12" t="s">
        <v>11</v>
      </c>
      <c r="C258" s="13"/>
      <c r="D258" s="13"/>
      <c r="E258" s="13"/>
      <c r="F258" s="12" t="s">
        <v>11</v>
      </c>
      <c r="G258" s="13"/>
      <c r="H258" s="13"/>
      <c r="I258" s="13"/>
      <c r="J258" s="13"/>
      <c r="K258" s="3"/>
      <c r="L258" s="3"/>
    </row>
    <row r="259" spans="1:12">
      <c r="A259" s="6" t="s">
        <v>275</v>
      </c>
      <c r="B259" s="6" t="s">
        <v>276</v>
      </c>
      <c r="C259" s="14">
        <v>8</v>
      </c>
      <c r="D259" s="14">
        <v>0</v>
      </c>
      <c r="E259" s="14">
        <f>C259*D259</f>
        <v>0</v>
      </c>
      <c r="F259" s="6" t="s">
        <v>11</v>
      </c>
      <c r="G259" s="14">
        <v>250</v>
      </c>
      <c r="H259" s="14">
        <f>C259*G259</f>
        <v>2000</v>
      </c>
      <c r="I259" s="14">
        <f t="shared" ref="I259:J262" si="20">D259+G259</f>
        <v>250</v>
      </c>
      <c r="J259" s="14">
        <f t="shared" si="20"/>
        <v>2000</v>
      </c>
      <c r="K259" s="3"/>
      <c r="L259" s="3"/>
    </row>
    <row r="260" spans="1:12">
      <c r="A260" s="6" t="s">
        <v>277</v>
      </c>
      <c r="B260" s="6" t="s">
        <v>276</v>
      </c>
      <c r="C260" s="14">
        <v>30</v>
      </c>
      <c r="D260" s="14">
        <v>0</v>
      </c>
      <c r="E260" s="14">
        <f>C260*D260</f>
        <v>0</v>
      </c>
      <c r="F260" s="6" t="s">
        <v>11</v>
      </c>
      <c r="G260" s="14">
        <v>250</v>
      </c>
      <c r="H260" s="14">
        <f>C260*G260</f>
        <v>7500</v>
      </c>
      <c r="I260" s="14">
        <f t="shared" si="20"/>
        <v>250</v>
      </c>
      <c r="J260" s="14">
        <f t="shared" si="20"/>
        <v>7500</v>
      </c>
      <c r="K260" s="3"/>
      <c r="L260" s="3"/>
    </row>
    <row r="261" spans="1:12">
      <c r="A261" s="6" t="s">
        <v>278</v>
      </c>
      <c r="B261" s="6" t="s">
        <v>276</v>
      </c>
      <c r="C261" s="14">
        <v>25</v>
      </c>
      <c r="D261" s="14">
        <v>0</v>
      </c>
      <c r="E261" s="14">
        <f>C261*D261</f>
        <v>0</v>
      </c>
      <c r="F261" s="6" t="s">
        <v>11</v>
      </c>
      <c r="G261" s="14">
        <v>250</v>
      </c>
      <c r="H261" s="14">
        <f>C261*G261</f>
        <v>6250</v>
      </c>
      <c r="I261" s="14">
        <f t="shared" si="20"/>
        <v>250</v>
      </c>
      <c r="J261" s="14">
        <f t="shared" si="20"/>
        <v>6250</v>
      </c>
      <c r="K261" s="3"/>
      <c r="L261" s="3"/>
    </row>
    <row r="262" spans="1:12">
      <c r="A262" s="6" t="s">
        <v>279</v>
      </c>
      <c r="B262" s="6" t="s">
        <v>276</v>
      </c>
      <c r="C262" s="14">
        <v>2</v>
      </c>
      <c r="D262" s="14">
        <v>0</v>
      </c>
      <c r="E262" s="14">
        <f>C262*D262</f>
        <v>0</v>
      </c>
      <c r="F262" s="6" t="s">
        <v>11</v>
      </c>
      <c r="G262" s="14">
        <v>250</v>
      </c>
      <c r="H262" s="14">
        <f>C262*G262</f>
        <v>500</v>
      </c>
      <c r="I262" s="14">
        <f t="shared" si="20"/>
        <v>250</v>
      </c>
      <c r="J262" s="14">
        <f t="shared" si="20"/>
        <v>500</v>
      </c>
      <c r="K262" s="3"/>
      <c r="L262" s="3"/>
    </row>
    <row r="263" spans="1:12">
      <c r="A263" s="12" t="s">
        <v>280</v>
      </c>
      <c r="B263" s="12" t="s">
        <v>11</v>
      </c>
      <c r="C263" s="13"/>
      <c r="D263" s="13"/>
      <c r="E263" s="13"/>
      <c r="F263" s="12" t="s">
        <v>11</v>
      </c>
      <c r="G263" s="13"/>
      <c r="H263" s="13"/>
      <c r="I263" s="13"/>
      <c r="J263" s="13"/>
      <c r="K263" s="3"/>
      <c r="L263" s="3"/>
    </row>
    <row r="264" spans="1:12">
      <c r="A264" s="6" t="s">
        <v>281</v>
      </c>
      <c r="B264" s="6" t="s">
        <v>276</v>
      </c>
      <c r="C264" s="14">
        <v>10</v>
      </c>
      <c r="D264" s="14">
        <v>0</v>
      </c>
      <c r="E264" s="14">
        <f>C264*D264</f>
        <v>0</v>
      </c>
      <c r="F264" s="6" t="s">
        <v>11</v>
      </c>
      <c r="G264" s="14">
        <v>400</v>
      </c>
      <c r="H264" s="14">
        <f>C264*G264</f>
        <v>4000</v>
      </c>
      <c r="I264" s="14">
        <f t="shared" ref="I264:J266" si="21">D264+G264</f>
        <v>400</v>
      </c>
      <c r="J264" s="14">
        <f t="shared" si="21"/>
        <v>4000</v>
      </c>
      <c r="K264" s="3"/>
      <c r="L264" s="3"/>
    </row>
    <row r="265" spans="1:12">
      <c r="A265" s="6" t="s">
        <v>11</v>
      </c>
      <c r="B265" s="6" t="s">
        <v>11</v>
      </c>
      <c r="C265" s="14"/>
      <c r="D265" s="14"/>
      <c r="E265" s="14"/>
      <c r="F265" s="6" t="s">
        <v>11</v>
      </c>
      <c r="G265" s="14"/>
      <c r="H265" s="14"/>
      <c r="I265" s="14">
        <f t="shared" si="21"/>
        <v>0</v>
      </c>
      <c r="J265" s="14">
        <f t="shared" si="21"/>
        <v>0</v>
      </c>
      <c r="K265" s="3"/>
      <c r="L265" s="3"/>
    </row>
    <row r="266" spans="1:12">
      <c r="A266" s="6" t="s">
        <v>11</v>
      </c>
      <c r="B266" s="6" t="s">
        <v>11</v>
      </c>
      <c r="C266" s="14"/>
      <c r="D266" s="14"/>
      <c r="E266" s="14"/>
      <c r="F266" s="6" t="s">
        <v>11</v>
      </c>
      <c r="G266" s="14"/>
      <c r="H266" s="14"/>
      <c r="I266" s="14">
        <f t="shared" si="21"/>
        <v>0</v>
      </c>
      <c r="J266" s="14">
        <f t="shared" si="21"/>
        <v>0</v>
      </c>
      <c r="K266" s="3"/>
      <c r="L266" s="3"/>
    </row>
    <row r="267" spans="1:12">
      <c r="A267" s="15" t="s">
        <v>282</v>
      </c>
      <c r="B267" s="15" t="s">
        <v>11</v>
      </c>
      <c r="C267" s="16"/>
      <c r="D267" s="16"/>
      <c r="E267" s="16"/>
      <c r="F267" s="15" t="s">
        <v>11</v>
      </c>
      <c r="G267" s="16"/>
      <c r="H267" s="16"/>
      <c r="I267" s="16"/>
      <c r="J267" s="16"/>
      <c r="K267" s="3"/>
      <c r="L267" s="3"/>
    </row>
    <row r="268" spans="1:12">
      <c r="A268" s="6" t="s">
        <v>283</v>
      </c>
      <c r="B268" s="6" t="s">
        <v>276</v>
      </c>
      <c r="C268" s="14">
        <v>36</v>
      </c>
      <c r="D268" s="14">
        <v>0</v>
      </c>
      <c r="E268" s="14">
        <f t="shared" ref="E268:E273" si="22">C268*D268</f>
        <v>0</v>
      </c>
      <c r="F268" s="6" t="s">
        <v>11</v>
      </c>
      <c r="G268" s="14">
        <v>250</v>
      </c>
      <c r="H268" s="14">
        <f t="shared" ref="H268:H273" si="23">C268*G268</f>
        <v>9000</v>
      </c>
      <c r="I268" s="14">
        <f t="shared" ref="I268:J273" si="24">D268+G268</f>
        <v>250</v>
      </c>
      <c r="J268" s="14">
        <f t="shared" si="24"/>
        <v>9000</v>
      </c>
      <c r="K268" s="3"/>
      <c r="L268" s="3"/>
    </row>
    <row r="269" spans="1:12">
      <c r="A269" s="6" t="s">
        <v>284</v>
      </c>
      <c r="B269" s="6" t="s">
        <v>276</v>
      </c>
      <c r="C269" s="14">
        <v>8</v>
      </c>
      <c r="D269" s="14">
        <v>0</v>
      </c>
      <c r="E269" s="14">
        <f t="shared" si="22"/>
        <v>0</v>
      </c>
      <c r="F269" s="6" t="s">
        <v>11</v>
      </c>
      <c r="G269" s="14">
        <v>250</v>
      </c>
      <c r="H269" s="14">
        <f t="shared" si="23"/>
        <v>2000</v>
      </c>
      <c r="I269" s="14">
        <f t="shared" si="24"/>
        <v>250</v>
      </c>
      <c r="J269" s="14">
        <f t="shared" si="24"/>
        <v>2000</v>
      </c>
      <c r="K269" s="3"/>
      <c r="L269" s="3"/>
    </row>
    <row r="270" spans="1:12">
      <c r="A270" s="6" t="s">
        <v>285</v>
      </c>
      <c r="B270" s="6" t="s">
        <v>276</v>
      </c>
      <c r="C270" s="14">
        <v>10</v>
      </c>
      <c r="D270" s="14">
        <v>0</v>
      </c>
      <c r="E270" s="14">
        <f t="shared" si="22"/>
        <v>0</v>
      </c>
      <c r="F270" s="6" t="s">
        <v>11</v>
      </c>
      <c r="G270" s="14">
        <v>250</v>
      </c>
      <c r="H270" s="14">
        <f t="shared" si="23"/>
        <v>2500</v>
      </c>
      <c r="I270" s="14">
        <f t="shared" si="24"/>
        <v>250</v>
      </c>
      <c r="J270" s="14">
        <f t="shared" si="24"/>
        <v>2500</v>
      </c>
      <c r="K270" s="3"/>
      <c r="L270" s="3"/>
    </row>
    <row r="271" spans="1:12">
      <c r="A271" s="6" t="s">
        <v>286</v>
      </c>
      <c r="B271" s="6" t="s">
        <v>276</v>
      </c>
      <c r="C271" s="14">
        <v>5</v>
      </c>
      <c r="D271" s="14">
        <v>0</v>
      </c>
      <c r="E271" s="14">
        <f t="shared" si="22"/>
        <v>0</v>
      </c>
      <c r="F271" s="6" t="s">
        <v>11</v>
      </c>
      <c r="G271" s="14">
        <v>250</v>
      </c>
      <c r="H271" s="14">
        <f t="shared" si="23"/>
        <v>1250</v>
      </c>
      <c r="I271" s="14">
        <f t="shared" si="24"/>
        <v>250</v>
      </c>
      <c r="J271" s="14">
        <f t="shared" si="24"/>
        <v>1250</v>
      </c>
      <c r="K271" s="3"/>
      <c r="L271" s="3"/>
    </row>
    <row r="272" spans="1:12">
      <c r="A272" s="6" t="s">
        <v>287</v>
      </c>
      <c r="B272" s="6" t="s">
        <v>276</v>
      </c>
      <c r="C272" s="14">
        <v>8</v>
      </c>
      <c r="D272" s="14">
        <v>0</v>
      </c>
      <c r="E272" s="14">
        <f t="shared" si="22"/>
        <v>0</v>
      </c>
      <c r="F272" s="6" t="s">
        <v>11</v>
      </c>
      <c r="G272" s="14">
        <v>250</v>
      </c>
      <c r="H272" s="14">
        <f t="shared" si="23"/>
        <v>2000</v>
      </c>
      <c r="I272" s="14">
        <f t="shared" si="24"/>
        <v>250</v>
      </c>
      <c r="J272" s="14">
        <f t="shared" si="24"/>
        <v>2000</v>
      </c>
      <c r="K272" s="3"/>
      <c r="L272" s="3"/>
    </row>
    <row r="273" spans="1:12">
      <c r="A273" s="6" t="s">
        <v>288</v>
      </c>
      <c r="B273" s="6" t="s">
        <v>276</v>
      </c>
      <c r="C273" s="14">
        <v>4</v>
      </c>
      <c r="D273" s="14">
        <v>0</v>
      </c>
      <c r="E273" s="14">
        <f t="shared" si="22"/>
        <v>0</v>
      </c>
      <c r="F273" s="6" t="s">
        <v>11</v>
      </c>
      <c r="G273" s="14">
        <v>250</v>
      </c>
      <c r="H273" s="14">
        <f t="shared" si="23"/>
        <v>1000</v>
      </c>
      <c r="I273" s="14">
        <f t="shared" si="24"/>
        <v>250</v>
      </c>
      <c r="J273" s="14">
        <f t="shared" si="24"/>
        <v>1000</v>
      </c>
      <c r="K273" s="3"/>
      <c r="L273" s="3"/>
    </row>
    <row r="274" spans="1:12">
      <c r="A274" s="12" t="s">
        <v>280</v>
      </c>
      <c r="B274" s="12" t="s">
        <v>11</v>
      </c>
      <c r="C274" s="13"/>
      <c r="D274" s="13"/>
      <c r="E274" s="13"/>
      <c r="F274" s="12" t="s">
        <v>11</v>
      </c>
      <c r="G274" s="13"/>
      <c r="H274" s="13"/>
      <c r="I274" s="13"/>
      <c r="J274" s="13"/>
      <c r="K274" s="3"/>
      <c r="L274" s="3"/>
    </row>
    <row r="275" spans="1:12">
      <c r="A275" s="6" t="s">
        <v>289</v>
      </c>
      <c r="B275" s="6" t="s">
        <v>276</v>
      </c>
      <c r="C275" s="14">
        <v>35</v>
      </c>
      <c r="D275" s="14">
        <v>0</v>
      </c>
      <c r="E275" s="14">
        <f>C275*D275</f>
        <v>0</v>
      </c>
      <c r="F275" s="6" t="s">
        <v>11</v>
      </c>
      <c r="G275" s="14">
        <v>400</v>
      </c>
      <c r="H275" s="14">
        <f>C275*G275</f>
        <v>14000</v>
      </c>
      <c r="I275" s="14">
        <f t="shared" ref="I275:J277" si="25">D275+G275</f>
        <v>400</v>
      </c>
      <c r="J275" s="14">
        <f t="shared" si="25"/>
        <v>14000</v>
      </c>
      <c r="K275" s="3"/>
      <c r="L275" s="3"/>
    </row>
    <row r="276" spans="1:12">
      <c r="A276" s="6" t="s">
        <v>11</v>
      </c>
      <c r="B276" s="6" t="s">
        <v>11</v>
      </c>
      <c r="C276" s="14"/>
      <c r="D276" s="14"/>
      <c r="E276" s="14"/>
      <c r="F276" s="6" t="s">
        <v>11</v>
      </c>
      <c r="G276" s="14"/>
      <c r="H276" s="14"/>
      <c r="I276" s="14">
        <f t="shared" si="25"/>
        <v>0</v>
      </c>
      <c r="J276" s="14">
        <f t="shared" si="25"/>
        <v>0</v>
      </c>
      <c r="K276" s="3"/>
      <c r="L276" s="3"/>
    </row>
    <row r="277" spans="1:12">
      <c r="A277" s="6" t="s">
        <v>290</v>
      </c>
      <c r="B277" s="6" t="s">
        <v>11</v>
      </c>
      <c r="C277" s="14"/>
      <c r="D277" s="14"/>
      <c r="E277" s="14">
        <v>8138.42</v>
      </c>
      <c r="F277" s="6" t="s">
        <v>11</v>
      </c>
      <c r="G277" s="14"/>
      <c r="H277" s="14"/>
      <c r="I277" s="14">
        <f t="shared" si="25"/>
        <v>0</v>
      </c>
      <c r="J277" s="14">
        <f t="shared" si="25"/>
        <v>8138.42</v>
      </c>
      <c r="K277" s="3"/>
      <c r="L277" s="3"/>
    </row>
    <row r="278" spans="1:12">
      <c r="A278" s="4" t="s">
        <v>291</v>
      </c>
      <c r="B278" s="4" t="s">
        <v>11</v>
      </c>
      <c r="C278" s="11"/>
      <c r="D278" s="11"/>
      <c r="E278" s="11">
        <f>SUM(E3:E150,E152:E171,E173:E277)</f>
        <v>261856.87000000002</v>
      </c>
      <c r="F278" s="4" t="s">
        <v>11</v>
      </c>
      <c r="G278" s="11"/>
      <c r="H278" s="11">
        <f>SUM(H3:H150,H152:H171,H173:H277)</f>
        <v>138750.18</v>
      </c>
      <c r="I278" s="11"/>
      <c r="J278" s="11">
        <f>SUM(J3:J150,J152:J171,J173:J277)</f>
        <v>400607.04999999987</v>
      </c>
      <c r="K278" s="3"/>
      <c r="L278" s="3"/>
    </row>
    <row r="279" spans="1:12">
      <c r="A279" s="6" t="s">
        <v>11</v>
      </c>
      <c r="B279" s="6" t="s">
        <v>11</v>
      </c>
      <c r="C279" s="14"/>
      <c r="D279" s="14"/>
      <c r="E279" s="14"/>
      <c r="F279" s="6" t="s">
        <v>11</v>
      </c>
      <c r="G279" s="14"/>
      <c r="H279" s="14"/>
      <c r="I279" s="14">
        <f>D279+G279</f>
        <v>0</v>
      </c>
      <c r="J279" s="14">
        <f>E279+H279</f>
        <v>0</v>
      </c>
      <c r="K279" s="3"/>
      <c r="L279" s="3"/>
    </row>
    <row r="280" spans="1:12">
      <c r="A280" s="6" t="s">
        <v>11</v>
      </c>
      <c r="B280" s="6" t="s">
        <v>11</v>
      </c>
      <c r="C280" s="14"/>
      <c r="D280" s="14"/>
      <c r="E280" s="14"/>
      <c r="F280" s="6" t="s">
        <v>11</v>
      </c>
      <c r="G280" s="14"/>
      <c r="H280" s="14"/>
      <c r="I280" s="14">
        <f>D280+G280</f>
        <v>0</v>
      </c>
      <c r="J280" s="14">
        <f>E280+H280</f>
        <v>0</v>
      </c>
      <c r="K280" s="3"/>
      <c r="L280" s="3"/>
    </row>
    <row r="281" spans="1:12">
      <c r="A281" s="4" t="s">
        <v>292</v>
      </c>
      <c r="B281" s="4" t="s">
        <v>11</v>
      </c>
      <c r="C281" s="11"/>
      <c r="D281" s="11"/>
      <c r="E281" s="11"/>
      <c r="F281" s="4" t="s">
        <v>11</v>
      </c>
      <c r="G281" s="11"/>
      <c r="H281" s="11"/>
      <c r="I281" s="11"/>
      <c r="J281" s="11"/>
      <c r="K281" s="3"/>
      <c r="L281" s="3"/>
    </row>
    <row r="282" spans="1:12">
      <c r="A282" s="12" t="s">
        <v>293</v>
      </c>
      <c r="B282" s="12" t="s">
        <v>11</v>
      </c>
      <c r="C282" s="13"/>
      <c r="D282" s="13"/>
      <c r="E282" s="13"/>
      <c r="F282" s="12" t="s">
        <v>11</v>
      </c>
      <c r="G282" s="13"/>
      <c r="H282" s="13"/>
      <c r="I282" s="13"/>
      <c r="J282" s="13"/>
      <c r="K282" s="3"/>
      <c r="L282" s="3"/>
    </row>
    <row r="283" spans="1:12">
      <c r="A283" s="6" t="s">
        <v>294</v>
      </c>
      <c r="B283" s="6" t="s">
        <v>62</v>
      </c>
      <c r="C283" s="14">
        <v>1</v>
      </c>
      <c r="D283" s="14">
        <v>6200</v>
      </c>
      <c r="E283" s="14">
        <f>C283*D283</f>
        <v>6200</v>
      </c>
      <c r="F283" s="6" t="s">
        <v>11</v>
      </c>
      <c r="G283" s="14">
        <v>759.53</v>
      </c>
      <c r="H283" s="14">
        <f>C283*G283</f>
        <v>759.53</v>
      </c>
      <c r="I283" s="14">
        <f>D283+G283</f>
        <v>6959.53</v>
      </c>
      <c r="J283" s="14">
        <f>E283+H283</f>
        <v>6959.53</v>
      </c>
      <c r="K283" s="3"/>
      <c r="L283" s="3"/>
    </row>
    <row r="284" spans="1:12">
      <c r="A284" s="12" t="s">
        <v>295</v>
      </c>
      <c r="B284" s="12" t="s">
        <v>11</v>
      </c>
      <c r="C284" s="13"/>
      <c r="D284" s="13"/>
      <c r="E284" s="13"/>
      <c r="F284" s="12" t="s">
        <v>11</v>
      </c>
      <c r="G284" s="13"/>
      <c r="H284" s="13"/>
      <c r="I284" s="13"/>
      <c r="J284" s="13"/>
      <c r="K284" s="3"/>
      <c r="L284" s="3"/>
    </row>
    <row r="285" spans="1:12">
      <c r="A285" s="6" t="s">
        <v>296</v>
      </c>
      <c r="B285" s="6" t="s">
        <v>121</v>
      </c>
      <c r="C285" s="14">
        <v>1</v>
      </c>
      <c r="D285" s="14">
        <v>3721</v>
      </c>
      <c r="E285" s="14">
        <f>C285*D285</f>
        <v>3721</v>
      </c>
      <c r="F285" s="6" t="s">
        <v>11</v>
      </c>
      <c r="G285" s="14">
        <v>119.33</v>
      </c>
      <c r="H285" s="14">
        <f>C285*G285</f>
        <v>119.33</v>
      </c>
      <c r="I285" s="14">
        <f>D285+G285</f>
        <v>3840.33</v>
      </c>
      <c r="J285" s="14">
        <f>E285+H285</f>
        <v>3840.33</v>
      </c>
      <c r="K285" s="3"/>
      <c r="L285" s="3"/>
    </row>
    <row r="286" spans="1:12">
      <c r="A286" s="12" t="s">
        <v>297</v>
      </c>
      <c r="B286" s="12" t="s">
        <v>11</v>
      </c>
      <c r="C286" s="13"/>
      <c r="D286" s="13"/>
      <c r="E286" s="13"/>
      <c r="F286" s="12" t="s">
        <v>11</v>
      </c>
      <c r="G286" s="13"/>
      <c r="H286" s="13"/>
      <c r="I286" s="13"/>
      <c r="J286" s="13"/>
      <c r="K286" s="3"/>
      <c r="L286" s="3"/>
    </row>
    <row r="287" spans="1:12">
      <c r="A287" s="6" t="s">
        <v>298</v>
      </c>
      <c r="B287" s="6" t="s">
        <v>121</v>
      </c>
      <c r="C287" s="14">
        <v>1</v>
      </c>
      <c r="D287" s="14">
        <v>599</v>
      </c>
      <c r="E287" s="14">
        <f>C287*D287</f>
        <v>599</v>
      </c>
      <c r="F287" s="6" t="s">
        <v>11</v>
      </c>
      <c r="G287" s="14">
        <v>0</v>
      </c>
      <c r="H287" s="14">
        <f>C287*G287</f>
        <v>0</v>
      </c>
      <c r="I287" s="14">
        <f t="shared" ref="I287:J289" si="26">D287+G287</f>
        <v>599</v>
      </c>
      <c r="J287" s="14">
        <f t="shared" si="26"/>
        <v>599</v>
      </c>
      <c r="K287" s="3"/>
      <c r="L287" s="3"/>
    </row>
    <row r="288" spans="1:12">
      <c r="A288" s="6" t="s">
        <v>299</v>
      </c>
      <c r="B288" s="6" t="s">
        <v>121</v>
      </c>
      <c r="C288" s="14">
        <v>1</v>
      </c>
      <c r="D288" s="14">
        <v>3267</v>
      </c>
      <c r="E288" s="14">
        <f>C288*D288</f>
        <v>3267</v>
      </c>
      <c r="F288" s="6" t="s">
        <v>11</v>
      </c>
      <c r="G288" s="14">
        <v>119.33</v>
      </c>
      <c r="H288" s="14">
        <f>C288*G288</f>
        <v>119.33</v>
      </c>
      <c r="I288" s="14">
        <f t="shared" si="26"/>
        <v>3386.33</v>
      </c>
      <c r="J288" s="14">
        <f t="shared" si="26"/>
        <v>3386.33</v>
      </c>
      <c r="K288" s="3"/>
      <c r="L288" s="3"/>
    </row>
    <row r="289" spans="1:12">
      <c r="A289" s="6" t="s">
        <v>11</v>
      </c>
      <c r="B289" s="6" t="s">
        <v>11</v>
      </c>
      <c r="C289" s="14"/>
      <c r="D289" s="14"/>
      <c r="E289" s="14"/>
      <c r="F289" s="6" t="s">
        <v>11</v>
      </c>
      <c r="G289" s="14"/>
      <c r="H289" s="14"/>
      <c r="I289" s="14">
        <f t="shared" si="26"/>
        <v>0</v>
      </c>
      <c r="J289" s="14">
        <f t="shared" si="26"/>
        <v>0</v>
      </c>
      <c r="K289" s="3"/>
      <c r="L289" s="3"/>
    </row>
    <row r="290" spans="1:12">
      <c r="A290" s="12" t="s">
        <v>300</v>
      </c>
      <c r="B290" s="12" t="s">
        <v>11</v>
      </c>
      <c r="C290" s="13"/>
      <c r="D290" s="13"/>
      <c r="E290" s="13"/>
      <c r="F290" s="12" t="s">
        <v>11</v>
      </c>
      <c r="G290" s="13"/>
      <c r="H290" s="13"/>
      <c r="I290" s="13"/>
      <c r="J290" s="13"/>
      <c r="K290" s="3"/>
      <c r="L290" s="3"/>
    </row>
    <row r="291" spans="1:12">
      <c r="A291" s="6" t="s">
        <v>301</v>
      </c>
      <c r="B291" s="6" t="s">
        <v>62</v>
      </c>
      <c r="C291" s="14">
        <v>3</v>
      </c>
      <c r="D291" s="14">
        <v>160</v>
      </c>
      <c r="E291" s="14">
        <f>C291*D291</f>
        <v>480</v>
      </c>
      <c r="F291" s="6" t="s">
        <v>11</v>
      </c>
      <c r="G291" s="14">
        <v>37.93</v>
      </c>
      <c r="H291" s="14">
        <f>C291*G291</f>
        <v>113.78999999999999</v>
      </c>
      <c r="I291" s="14">
        <f t="shared" ref="I291:J293" si="27">D291+G291</f>
        <v>197.93</v>
      </c>
      <c r="J291" s="14">
        <f t="shared" si="27"/>
        <v>593.79</v>
      </c>
      <c r="K291" s="3"/>
      <c r="L291" s="3"/>
    </row>
    <row r="292" spans="1:12">
      <c r="A292" s="6" t="s">
        <v>302</v>
      </c>
      <c r="B292" s="6" t="s">
        <v>62</v>
      </c>
      <c r="C292" s="14">
        <v>1</v>
      </c>
      <c r="D292" s="14">
        <v>134</v>
      </c>
      <c r="E292" s="14">
        <f>C292*D292</f>
        <v>134</v>
      </c>
      <c r="F292" s="6" t="s">
        <v>11</v>
      </c>
      <c r="G292" s="14">
        <v>37.93</v>
      </c>
      <c r="H292" s="14">
        <f>C292*G292</f>
        <v>37.93</v>
      </c>
      <c r="I292" s="14">
        <f t="shared" si="27"/>
        <v>171.93</v>
      </c>
      <c r="J292" s="14">
        <f t="shared" si="27"/>
        <v>171.93</v>
      </c>
      <c r="K292" s="3"/>
      <c r="L292" s="3"/>
    </row>
    <row r="293" spans="1:12">
      <c r="A293" s="6" t="s">
        <v>303</v>
      </c>
      <c r="B293" s="6" t="s">
        <v>62</v>
      </c>
      <c r="C293" s="14">
        <v>3</v>
      </c>
      <c r="D293" s="14">
        <v>114</v>
      </c>
      <c r="E293" s="14">
        <f>C293*D293</f>
        <v>342</v>
      </c>
      <c r="F293" s="6" t="s">
        <v>11</v>
      </c>
      <c r="G293" s="14">
        <v>37.93</v>
      </c>
      <c r="H293" s="14">
        <f>C293*G293</f>
        <v>113.78999999999999</v>
      </c>
      <c r="I293" s="14">
        <f t="shared" si="27"/>
        <v>151.93</v>
      </c>
      <c r="J293" s="14">
        <f t="shared" si="27"/>
        <v>455.78999999999996</v>
      </c>
      <c r="K293" s="3"/>
      <c r="L293" s="3"/>
    </row>
    <row r="294" spans="1:12">
      <c r="A294" s="12" t="s">
        <v>304</v>
      </c>
      <c r="B294" s="12" t="s">
        <v>11</v>
      </c>
      <c r="C294" s="13"/>
      <c r="D294" s="13"/>
      <c r="E294" s="13"/>
      <c r="F294" s="12" t="s">
        <v>11</v>
      </c>
      <c r="G294" s="13"/>
      <c r="H294" s="13"/>
      <c r="I294" s="13"/>
      <c r="J294" s="13"/>
      <c r="K294" s="3"/>
      <c r="L294" s="3"/>
    </row>
    <row r="295" spans="1:12">
      <c r="A295" s="6" t="s">
        <v>305</v>
      </c>
      <c r="B295" s="6" t="s">
        <v>62</v>
      </c>
      <c r="C295" s="14">
        <v>1</v>
      </c>
      <c r="D295" s="14">
        <v>495</v>
      </c>
      <c r="E295" s="14">
        <f>C295*D295</f>
        <v>495</v>
      </c>
      <c r="F295" s="6" t="s">
        <v>11</v>
      </c>
      <c r="G295" s="14">
        <v>71.7</v>
      </c>
      <c r="H295" s="14">
        <f>C295*G295</f>
        <v>71.7</v>
      </c>
      <c r="I295" s="14">
        <f t="shared" ref="I295:J297" si="28">D295+G295</f>
        <v>566.70000000000005</v>
      </c>
      <c r="J295" s="14">
        <f t="shared" si="28"/>
        <v>566.70000000000005</v>
      </c>
      <c r="K295" s="3"/>
      <c r="L295" s="3"/>
    </row>
    <row r="296" spans="1:12">
      <c r="A296" s="6" t="s">
        <v>306</v>
      </c>
      <c r="B296" s="6" t="s">
        <v>62</v>
      </c>
      <c r="C296" s="14">
        <v>1</v>
      </c>
      <c r="D296" s="14">
        <v>555</v>
      </c>
      <c r="E296" s="14">
        <f>C296*D296</f>
        <v>555</v>
      </c>
      <c r="F296" s="6" t="s">
        <v>11</v>
      </c>
      <c r="G296" s="14">
        <v>71.7</v>
      </c>
      <c r="H296" s="14">
        <f>C296*G296</f>
        <v>71.7</v>
      </c>
      <c r="I296" s="14">
        <f t="shared" si="28"/>
        <v>626.70000000000005</v>
      </c>
      <c r="J296" s="14">
        <f t="shared" si="28"/>
        <v>626.70000000000005</v>
      </c>
      <c r="K296" s="3"/>
      <c r="L296" s="3"/>
    </row>
    <row r="297" spans="1:12">
      <c r="A297" s="6" t="s">
        <v>307</v>
      </c>
      <c r="B297" s="6" t="s">
        <v>62</v>
      </c>
      <c r="C297" s="14">
        <v>1</v>
      </c>
      <c r="D297" s="14">
        <v>578</v>
      </c>
      <c r="E297" s="14">
        <f>C297*D297</f>
        <v>578</v>
      </c>
      <c r="F297" s="6" t="s">
        <v>11</v>
      </c>
      <c r="G297" s="14">
        <v>71.7</v>
      </c>
      <c r="H297" s="14">
        <f>C297*G297</f>
        <v>71.7</v>
      </c>
      <c r="I297" s="14">
        <f t="shared" si="28"/>
        <v>649.70000000000005</v>
      </c>
      <c r="J297" s="14">
        <f t="shared" si="28"/>
        <v>649.70000000000005</v>
      </c>
      <c r="K297" s="3"/>
      <c r="L297" s="3"/>
    </row>
    <row r="298" spans="1:12">
      <c r="A298" s="12" t="s">
        <v>308</v>
      </c>
      <c r="B298" s="12" t="s">
        <v>11</v>
      </c>
      <c r="C298" s="13"/>
      <c r="D298" s="13"/>
      <c r="E298" s="13"/>
      <c r="F298" s="12" t="s">
        <v>11</v>
      </c>
      <c r="G298" s="13"/>
      <c r="H298" s="13"/>
      <c r="I298" s="13"/>
      <c r="J298" s="13"/>
      <c r="K298" s="3"/>
      <c r="L298" s="3"/>
    </row>
    <row r="299" spans="1:12">
      <c r="A299" s="6" t="s">
        <v>309</v>
      </c>
      <c r="B299" s="6" t="s">
        <v>62</v>
      </c>
      <c r="C299" s="14">
        <v>1</v>
      </c>
      <c r="D299" s="14">
        <v>617</v>
      </c>
      <c r="E299" s="14">
        <f>C299*D299</f>
        <v>617</v>
      </c>
      <c r="F299" s="6" t="s">
        <v>11</v>
      </c>
      <c r="G299" s="14">
        <v>71.7</v>
      </c>
      <c r="H299" s="14">
        <f>C299*G299</f>
        <v>71.7</v>
      </c>
      <c r="I299" s="14">
        <f>D299+G299</f>
        <v>688.7</v>
      </c>
      <c r="J299" s="14">
        <f>E299+H299</f>
        <v>688.7</v>
      </c>
      <c r="K299" s="3"/>
      <c r="L299" s="3"/>
    </row>
    <row r="300" spans="1:12">
      <c r="A300" s="6" t="s">
        <v>310</v>
      </c>
      <c r="B300" s="6" t="s">
        <v>62</v>
      </c>
      <c r="C300" s="14">
        <v>1</v>
      </c>
      <c r="D300" s="14">
        <v>725</v>
      </c>
      <c r="E300" s="14">
        <f>C300*D300</f>
        <v>725</v>
      </c>
      <c r="F300" s="6" t="s">
        <v>11</v>
      </c>
      <c r="G300" s="14">
        <v>71.7</v>
      </c>
      <c r="H300" s="14">
        <f>C300*G300</f>
        <v>71.7</v>
      </c>
      <c r="I300" s="14">
        <f>D300+G300</f>
        <v>796.7</v>
      </c>
      <c r="J300" s="14">
        <f>E300+H300</f>
        <v>796.7</v>
      </c>
      <c r="K300" s="3"/>
      <c r="L300" s="3"/>
    </row>
    <row r="301" spans="1:12">
      <c r="A301" s="12" t="s">
        <v>311</v>
      </c>
      <c r="B301" s="12" t="s">
        <v>11</v>
      </c>
      <c r="C301" s="13"/>
      <c r="D301" s="13"/>
      <c r="E301" s="13"/>
      <c r="F301" s="12" t="s">
        <v>11</v>
      </c>
      <c r="G301" s="13"/>
      <c r="H301" s="13"/>
      <c r="I301" s="13"/>
      <c r="J301" s="13"/>
      <c r="K301" s="3"/>
      <c r="L301" s="3"/>
    </row>
    <row r="302" spans="1:12">
      <c r="A302" s="6" t="s">
        <v>312</v>
      </c>
      <c r="B302" s="6" t="s">
        <v>62</v>
      </c>
      <c r="C302" s="14">
        <v>2</v>
      </c>
      <c r="D302" s="14">
        <v>1450</v>
      </c>
      <c r="E302" s="14">
        <f>C302*D302</f>
        <v>2900</v>
      </c>
      <c r="F302" s="6" t="s">
        <v>11</v>
      </c>
      <c r="G302" s="14">
        <v>58.13</v>
      </c>
      <c r="H302" s="14">
        <f>C302*G302</f>
        <v>116.26</v>
      </c>
      <c r="I302" s="14">
        <f>D302+G302</f>
        <v>1508.13</v>
      </c>
      <c r="J302" s="14">
        <f>E302+H302</f>
        <v>3016.26</v>
      </c>
      <c r="K302" s="3"/>
      <c r="L302" s="3"/>
    </row>
    <row r="303" spans="1:12">
      <c r="A303" s="6" t="s">
        <v>313</v>
      </c>
      <c r="B303" s="6" t="s">
        <v>62</v>
      </c>
      <c r="C303" s="14">
        <v>19</v>
      </c>
      <c r="D303" s="14">
        <v>1540</v>
      </c>
      <c r="E303" s="14">
        <f>C303*D303</f>
        <v>29260</v>
      </c>
      <c r="F303" s="6" t="s">
        <v>11</v>
      </c>
      <c r="G303" s="14">
        <v>58.13</v>
      </c>
      <c r="H303" s="14">
        <f>C303*G303</f>
        <v>1104.47</v>
      </c>
      <c r="I303" s="14">
        <f>D303+G303</f>
        <v>1598.13</v>
      </c>
      <c r="J303" s="14">
        <f>E303+H303</f>
        <v>30364.47</v>
      </c>
      <c r="K303" s="3"/>
      <c r="L303" s="3"/>
    </row>
    <row r="304" spans="1:12">
      <c r="A304" s="12" t="s">
        <v>314</v>
      </c>
      <c r="B304" s="12" t="s">
        <v>11</v>
      </c>
      <c r="C304" s="13"/>
      <c r="D304" s="13"/>
      <c r="E304" s="13"/>
      <c r="F304" s="12" t="s">
        <v>11</v>
      </c>
      <c r="G304" s="13"/>
      <c r="H304" s="13"/>
      <c r="I304" s="13"/>
      <c r="J304" s="13"/>
      <c r="K304" s="3"/>
      <c r="L304" s="3"/>
    </row>
    <row r="305" spans="1:12">
      <c r="A305" s="6" t="s">
        <v>315</v>
      </c>
      <c r="B305" s="6" t="s">
        <v>62</v>
      </c>
      <c r="C305" s="14">
        <v>1</v>
      </c>
      <c r="D305" s="14">
        <v>1958</v>
      </c>
      <c r="E305" s="14">
        <f>C305*D305</f>
        <v>1958</v>
      </c>
      <c r="F305" s="6" t="s">
        <v>11</v>
      </c>
      <c r="G305" s="14">
        <v>71.7</v>
      </c>
      <c r="H305" s="14">
        <f>C305*G305</f>
        <v>71.7</v>
      </c>
      <c r="I305" s="14">
        <f>D305+G305</f>
        <v>2029.7</v>
      </c>
      <c r="J305" s="14">
        <f>E305+H305</f>
        <v>2029.7</v>
      </c>
      <c r="K305" s="3"/>
      <c r="L305" s="3"/>
    </row>
    <row r="306" spans="1:12">
      <c r="A306" s="6" t="s">
        <v>11</v>
      </c>
      <c r="B306" s="6" t="s">
        <v>11</v>
      </c>
      <c r="C306" s="14"/>
      <c r="D306" s="14"/>
      <c r="E306" s="14"/>
      <c r="F306" s="6" t="s">
        <v>11</v>
      </c>
      <c r="G306" s="14"/>
      <c r="H306" s="14"/>
      <c r="I306" s="14">
        <f>D306+G306</f>
        <v>0</v>
      </c>
      <c r="J306" s="14">
        <f>E306+H306</f>
        <v>0</v>
      </c>
      <c r="K306" s="3"/>
      <c r="L306" s="3"/>
    </row>
    <row r="307" spans="1:12">
      <c r="A307" s="12" t="s">
        <v>316</v>
      </c>
      <c r="B307" s="12" t="s">
        <v>11</v>
      </c>
      <c r="C307" s="13"/>
      <c r="D307" s="13"/>
      <c r="E307" s="13"/>
      <c r="F307" s="12" t="s">
        <v>11</v>
      </c>
      <c r="G307" s="13"/>
      <c r="H307" s="13"/>
      <c r="I307" s="13"/>
      <c r="J307" s="13"/>
      <c r="K307" s="3"/>
      <c r="L307" s="3"/>
    </row>
    <row r="308" spans="1:12">
      <c r="A308" s="6" t="s">
        <v>317</v>
      </c>
      <c r="B308" s="6" t="s">
        <v>62</v>
      </c>
      <c r="C308" s="14">
        <v>1</v>
      </c>
      <c r="D308" s="14">
        <v>556</v>
      </c>
      <c r="E308" s="14">
        <f>C308*D308</f>
        <v>556</v>
      </c>
      <c r="F308" s="6" t="s">
        <v>11</v>
      </c>
      <c r="G308" s="14">
        <v>84.33</v>
      </c>
      <c r="H308" s="14">
        <f>C308*G308</f>
        <v>84.33</v>
      </c>
      <c r="I308" s="14">
        <f>D308+G308</f>
        <v>640.33000000000004</v>
      </c>
      <c r="J308" s="14">
        <f>E308+H308</f>
        <v>640.33000000000004</v>
      </c>
      <c r="K308" s="3"/>
      <c r="L308" s="3"/>
    </row>
    <row r="309" spans="1:12">
      <c r="A309" s="12" t="s">
        <v>318</v>
      </c>
      <c r="B309" s="12" t="s">
        <v>11</v>
      </c>
      <c r="C309" s="13"/>
      <c r="D309" s="13"/>
      <c r="E309" s="13"/>
      <c r="F309" s="12" t="s">
        <v>11</v>
      </c>
      <c r="G309" s="13"/>
      <c r="H309" s="13"/>
      <c r="I309" s="13"/>
      <c r="J309" s="13"/>
      <c r="K309" s="3"/>
      <c r="L309" s="3"/>
    </row>
    <row r="310" spans="1:12">
      <c r="A310" s="6" t="s">
        <v>319</v>
      </c>
      <c r="B310" s="6" t="s">
        <v>62</v>
      </c>
      <c r="C310" s="14">
        <v>1</v>
      </c>
      <c r="D310" s="14">
        <v>918</v>
      </c>
      <c r="E310" s="14">
        <f>C310*D310</f>
        <v>918</v>
      </c>
      <c r="F310" s="6" t="s">
        <v>11</v>
      </c>
      <c r="G310" s="14">
        <v>42</v>
      </c>
      <c r="H310" s="14">
        <f>C310*G310</f>
        <v>42</v>
      </c>
      <c r="I310" s="14">
        <f>D310+G310</f>
        <v>960</v>
      </c>
      <c r="J310" s="14">
        <f>E310+H310</f>
        <v>960</v>
      </c>
      <c r="K310" s="3"/>
      <c r="L310" s="3"/>
    </row>
    <row r="311" spans="1:12">
      <c r="A311" s="6" t="s">
        <v>11</v>
      </c>
      <c r="B311" s="6" t="s">
        <v>11</v>
      </c>
      <c r="C311" s="14"/>
      <c r="D311" s="14"/>
      <c r="E311" s="14"/>
      <c r="F311" s="6" t="s">
        <v>11</v>
      </c>
      <c r="G311" s="14"/>
      <c r="H311" s="14"/>
      <c r="I311" s="14">
        <f>D311+G311</f>
        <v>0</v>
      </c>
      <c r="J311" s="14">
        <f>E311+H311</f>
        <v>0</v>
      </c>
      <c r="K311" s="3"/>
      <c r="L311" s="3"/>
    </row>
    <row r="312" spans="1:12">
      <c r="A312" s="12" t="s">
        <v>320</v>
      </c>
      <c r="B312" s="12" t="s">
        <v>11</v>
      </c>
      <c r="C312" s="13"/>
      <c r="D312" s="13"/>
      <c r="E312" s="13"/>
      <c r="F312" s="12" t="s">
        <v>11</v>
      </c>
      <c r="G312" s="13"/>
      <c r="H312" s="13"/>
      <c r="I312" s="13"/>
      <c r="J312" s="13"/>
      <c r="K312" s="3"/>
      <c r="L312" s="3"/>
    </row>
    <row r="313" spans="1:12">
      <c r="A313" s="6" t="s">
        <v>321</v>
      </c>
      <c r="B313" s="6" t="s">
        <v>62</v>
      </c>
      <c r="C313" s="14">
        <v>60</v>
      </c>
      <c r="D313" s="14">
        <v>13</v>
      </c>
      <c r="E313" s="14">
        <f>C313*D313</f>
        <v>780</v>
      </c>
      <c r="F313" s="6" t="s">
        <v>11</v>
      </c>
      <c r="G313" s="14">
        <v>10.1</v>
      </c>
      <c r="H313" s="14">
        <f>C313*G313</f>
        <v>606</v>
      </c>
      <c r="I313" s="14">
        <f>D313+G313</f>
        <v>23.1</v>
      </c>
      <c r="J313" s="14">
        <f>E313+H313</f>
        <v>1386</v>
      </c>
      <c r="K313" s="3"/>
      <c r="L313" s="3"/>
    </row>
    <row r="314" spans="1:12">
      <c r="A314" s="12" t="s">
        <v>174</v>
      </c>
      <c r="B314" s="12" t="s">
        <v>11</v>
      </c>
      <c r="C314" s="13"/>
      <c r="D314" s="13"/>
      <c r="E314" s="13"/>
      <c r="F314" s="12" t="s">
        <v>11</v>
      </c>
      <c r="G314" s="13"/>
      <c r="H314" s="13"/>
      <c r="I314" s="13"/>
      <c r="J314" s="13"/>
      <c r="K314" s="3"/>
      <c r="L314" s="3"/>
    </row>
    <row r="315" spans="1:12">
      <c r="A315" s="6" t="s">
        <v>175</v>
      </c>
      <c r="B315" s="6" t="s">
        <v>62</v>
      </c>
      <c r="C315" s="14">
        <v>1</v>
      </c>
      <c r="D315" s="14">
        <v>0</v>
      </c>
      <c r="E315" s="14">
        <f>C315*D315</f>
        <v>0</v>
      </c>
      <c r="F315" s="6" t="s">
        <v>11</v>
      </c>
      <c r="G315" s="14">
        <v>991.6</v>
      </c>
      <c r="H315" s="14">
        <f>C315*G315</f>
        <v>991.6</v>
      </c>
      <c r="I315" s="14">
        <f>D315+G315</f>
        <v>991.6</v>
      </c>
      <c r="J315" s="14">
        <f>E315+H315</f>
        <v>991.6</v>
      </c>
      <c r="K315" s="3"/>
      <c r="L315" s="3"/>
    </row>
    <row r="316" spans="1:12">
      <c r="A316" s="4" t="s">
        <v>322</v>
      </c>
      <c r="B316" s="4" t="s">
        <v>11</v>
      </c>
      <c r="C316" s="11"/>
      <c r="D316" s="11"/>
      <c r="E316" s="11">
        <f>SUM(E282:E315)</f>
        <v>54085</v>
      </c>
      <c r="F316" s="4" t="s">
        <v>11</v>
      </c>
      <c r="G316" s="11"/>
      <c r="H316" s="11">
        <f>SUM(H282:H315)</f>
        <v>4638.5600000000004</v>
      </c>
      <c r="I316" s="11"/>
      <c r="J316" s="11">
        <f>SUM(J282:J315)</f>
        <v>58723.560000000005</v>
      </c>
      <c r="K316" s="3"/>
      <c r="L316" s="3"/>
    </row>
    <row r="317" spans="1:12">
      <c r="A317" s="6" t="s">
        <v>11</v>
      </c>
      <c r="B317" s="6" t="s">
        <v>11</v>
      </c>
      <c r="C317" s="14"/>
      <c r="D317" s="14"/>
      <c r="E317" s="14"/>
      <c r="F317" s="6" t="s">
        <v>11</v>
      </c>
      <c r="G317" s="14"/>
      <c r="H317" s="14"/>
      <c r="I317" s="14">
        <f>D317+G317</f>
        <v>0</v>
      </c>
      <c r="J317" s="14">
        <f>E317+H317</f>
        <v>0</v>
      </c>
      <c r="K317" s="3"/>
      <c r="L317" s="3"/>
    </row>
    <row r="318" spans="1:12">
      <c r="A318" s="6" t="s">
        <v>11</v>
      </c>
      <c r="B318" s="6" t="s">
        <v>11</v>
      </c>
      <c r="C318" s="14"/>
      <c r="D318" s="14"/>
      <c r="E318" s="14"/>
      <c r="F318" s="6" t="s">
        <v>11</v>
      </c>
      <c r="G318" s="14"/>
      <c r="H318" s="14"/>
      <c r="I318" s="14">
        <f>D318+G318</f>
        <v>0</v>
      </c>
      <c r="J318" s="14">
        <f>E318+H318</f>
        <v>0</v>
      </c>
      <c r="K318" s="3"/>
      <c r="L318" s="3"/>
    </row>
    <row r="319" spans="1:12">
      <c r="A319" s="4" t="s">
        <v>323</v>
      </c>
      <c r="B319" s="4" t="s">
        <v>11</v>
      </c>
      <c r="C319" s="11"/>
      <c r="D319" s="11"/>
      <c r="E319" s="11"/>
      <c r="F319" s="4" t="s">
        <v>11</v>
      </c>
      <c r="G319" s="11"/>
      <c r="H319" s="11"/>
      <c r="I319" s="11"/>
      <c r="J319" s="11"/>
      <c r="K319" s="3"/>
      <c r="L319" s="3"/>
    </row>
    <row r="320" spans="1:12">
      <c r="A320" s="15" t="s">
        <v>324</v>
      </c>
      <c r="B320" s="15" t="s">
        <v>11</v>
      </c>
      <c r="C320" s="16"/>
      <c r="D320" s="16"/>
      <c r="E320" s="16"/>
      <c r="F320" s="15" t="s">
        <v>11</v>
      </c>
      <c r="G320" s="16"/>
      <c r="H320" s="16"/>
      <c r="I320" s="16"/>
      <c r="J320" s="16"/>
      <c r="K320" s="3"/>
      <c r="L320" s="3"/>
    </row>
    <row r="321" spans="1:12">
      <c r="A321" s="6" t="s">
        <v>325</v>
      </c>
      <c r="B321" s="6" t="s">
        <v>62</v>
      </c>
      <c r="C321" s="14">
        <v>1</v>
      </c>
      <c r="D321" s="14">
        <v>5700</v>
      </c>
      <c r="E321" s="14">
        <f t="shared" ref="E321:E327" si="29">C321*D321</f>
        <v>5700</v>
      </c>
      <c r="F321" s="6" t="s">
        <v>11</v>
      </c>
      <c r="G321" s="14">
        <v>0</v>
      </c>
      <c r="H321" s="14">
        <f t="shared" ref="H321:H327" si="30">C321*G321</f>
        <v>0</v>
      </c>
      <c r="I321" s="14">
        <f t="shared" ref="I321:J328" si="31">D321+G321</f>
        <v>5700</v>
      </c>
      <c r="J321" s="14">
        <f t="shared" si="31"/>
        <v>5700</v>
      </c>
      <c r="K321" s="3"/>
      <c r="L321" s="3"/>
    </row>
    <row r="322" spans="1:12">
      <c r="A322" s="6" t="s">
        <v>326</v>
      </c>
      <c r="B322" s="6" t="s">
        <v>62</v>
      </c>
      <c r="C322" s="14">
        <v>2</v>
      </c>
      <c r="D322" s="14">
        <v>1900</v>
      </c>
      <c r="E322" s="14">
        <f t="shared" si="29"/>
        <v>3800</v>
      </c>
      <c r="F322" s="6" t="s">
        <v>11</v>
      </c>
      <c r="G322" s="14">
        <v>0</v>
      </c>
      <c r="H322" s="14">
        <f t="shared" si="30"/>
        <v>0</v>
      </c>
      <c r="I322" s="14">
        <f t="shared" si="31"/>
        <v>1900</v>
      </c>
      <c r="J322" s="14">
        <f t="shared" si="31"/>
        <v>3800</v>
      </c>
      <c r="K322" s="3"/>
      <c r="L322" s="3"/>
    </row>
    <row r="323" spans="1:12">
      <c r="A323" s="6" t="s">
        <v>327</v>
      </c>
      <c r="B323" s="6" t="s">
        <v>62</v>
      </c>
      <c r="C323" s="14">
        <v>4</v>
      </c>
      <c r="D323" s="14">
        <v>18</v>
      </c>
      <c r="E323" s="14">
        <f t="shared" si="29"/>
        <v>72</v>
      </c>
      <c r="F323" s="6" t="s">
        <v>11</v>
      </c>
      <c r="G323" s="14">
        <v>0</v>
      </c>
      <c r="H323" s="14">
        <f t="shared" si="30"/>
        <v>0</v>
      </c>
      <c r="I323" s="14">
        <f t="shared" si="31"/>
        <v>18</v>
      </c>
      <c r="J323" s="14">
        <f t="shared" si="31"/>
        <v>72</v>
      </c>
      <c r="K323" s="3"/>
      <c r="L323" s="3"/>
    </row>
    <row r="324" spans="1:12">
      <c r="A324" s="6" t="s">
        <v>328</v>
      </c>
      <c r="B324" s="6" t="s">
        <v>62</v>
      </c>
      <c r="C324" s="14">
        <v>1</v>
      </c>
      <c r="D324" s="14">
        <v>2500</v>
      </c>
      <c r="E324" s="14">
        <f t="shared" si="29"/>
        <v>2500</v>
      </c>
      <c r="F324" s="6" t="s">
        <v>11</v>
      </c>
      <c r="G324" s="14">
        <v>0</v>
      </c>
      <c r="H324" s="14">
        <f t="shared" si="30"/>
        <v>0</v>
      </c>
      <c r="I324" s="14">
        <f t="shared" si="31"/>
        <v>2500</v>
      </c>
      <c r="J324" s="14">
        <f t="shared" si="31"/>
        <v>2500</v>
      </c>
      <c r="K324" s="3"/>
      <c r="L324" s="3"/>
    </row>
    <row r="325" spans="1:12">
      <c r="A325" s="6" t="s">
        <v>329</v>
      </c>
      <c r="B325" s="6" t="s">
        <v>62</v>
      </c>
      <c r="C325" s="14">
        <v>2</v>
      </c>
      <c r="D325" s="14">
        <v>2600</v>
      </c>
      <c r="E325" s="14">
        <f t="shared" si="29"/>
        <v>5200</v>
      </c>
      <c r="F325" s="6" t="s">
        <v>11</v>
      </c>
      <c r="G325" s="14">
        <v>0</v>
      </c>
      <c r="H325" s="14">
        <f t="shared" si="30"/>
        <v>0</v>
      </c>
      <c r="I325" s="14">
        <f t="shared" si="31"/>
        <v>2600</v>
      </c>
      <c r="J325" s="14">
        <f t="shared" si="31"/>
        <v>5200</v>
      </c>
      <c r="K325" s="3"/>
      <c r="L325" s="3"/>
    </row>
    <row r="326" spans="1:12">
      <c r="A326" s="6" t="s">
        <v>330</v>
      </c>
      <c r="B326" s="6" t="s">
        <v>62</v>
      </c>
      <c r="C326" s="14">
        <v>2</v>
      </c>
      <c r="D326" s="14">
        <v>1050</v>
      </c>
      <c r="E326" s="14">
        <f t="shared" si="29"/>
        <v>2100</v>
      </c>
      <c r="F326" s="6" t="s">
        <v>11</v>
      </c>
      <c r="G326" s="14">
        <v>0</v>
      </c>
      <c r="H326" s="14">
        <f t="shared" si="30"/>
        <v>0</v>
      </c>
      <c r="I326" s="14">
        <f t="shared" si="31"/>
        <v>1050</v>
      </c>
      <c r="J326" s="14">
        <f t="shared" si="31"/>
        <v>2100</v>
      </c>
      <c r="K326" s="3"/>
      <c r="L326" s="3"/>
    </row>
    <row r="327" spans="1:12">
      <c r="A327" s="6" t="s">
        <v>167</v>
      </c>
      <c r="B327" s="6" t="s">
        <v>62</v>
      </c>
      <c r="C327" s="14">
        <v>1</v>
      </c>
      <c r="D327" s="14">
        <v>800</v>
      </c>
      <c r="E327" s="14">
        <f t="shared" si="29"/>
        <v>800</v>
      </c>
      <c r="F327" s="6" t="s">
        <v>11</v>
      </c>
      <c r="G327" s="14">
        <v>0</v>
      </c>
      <c r="H327" s="14">
        <f t="shared" si="30"/>
        <v>0</v>
      </c>
      <c r="I327" s="14">
        <f t="shared" si="31"/>
        <v>800</v>
      </c>
      <c r="J327" s="14">
        <f t="shared" si="31"/>
        <v>800</v>
      </c>
      <c r="K327" s="3"/>
      <c r="L327" s="3"/>
    </row>
    <row r="328" spans="1:12">
      <c r="A328" s="6" t="s">
        <v>11</v>
      </c>
      <c r="B328" s="6" t="s">
        <v>11</v>
      </c>
      <c r="C328" s="14"/>
      <c r="D328" s="14"/>
      <c r="E328" s="14"/>
      <c r="F328" s="6" t="s">
        <v>11</v>
      </c>
      <c r="G328" s="14"/>
      <c r="H328" s="14"/>
      <c r="I328" s="14">
        <f t="shared" si="31"/>
        <v>0</v>
      </c>
      <c r="J328" s="14">
        <f t="shared" si="31"/>
        <v>0</v>
      </c>
      <c r="K328" s="3"/>
      <c r="L328" s="3"/>
    </row>
    <row r="329" spans="1:12">
      <c r="A329" s="15" t="s">
        <v>331</v>
      </c>
      <c r="B329" s="15" t="s">
        <v>11</v>
      </c>
      <c r="C329" s="16"/>
      <c r="D329" s="16"/>
      <c r="E329" s="16"/>
      <c r="F329" s="15" t="s">
        <v>11</v>
      </c>
      <c r="G329" s="16"/>
      <c r="H329" s="16"/>
      <c r="I329" s="16"/>
      <c r="J329" s="16"/>
      <c r="K329" s="3"/>
      <c r="L329" s="3"/>
    </row>
    <row r="330" spans="1:12">
      <c r="A330" s="6" t="s">
        <v>325</v>
      </c>
      <c r="B330" s="6" t="s">
        <v>62</v>
      </c>
      <c r="C330" s="14">
        <v>1</v>
      </c>
      <c r="D330" s="14">
        <v>5700</v>
      </c>
      <c r="E330" s="14">
        <f t="shared" ref="E330:E336" si="32">C330*D330</f>
        <v>5700</v>
      </c>
      <c r="F330" s="6" t="s">
        <v>11</v>
      </c>
      <c r="G330" s="14">
        <v>0</v>
      </c>
      <c r="H330" s="14">
        <f t="shared" ref="H330:H336" si="33">C330*G330</f>
        <v>0</v>
      </c>
      <c r="I330" s="14">
        <f t="shared" ref="I330:J337" si="34">D330+G330</f>
        <v>5700</v>
      </c>
      <c r="J330" s="14">
        <f t="shared" si="34"/>
        <v>5700</v>
      </c>
      <c r="K330" s="3"/>
      <c r="L330" s="3"/>
    </row>
    <row r="331" spans="1:12">
      <c r="A331" s="6" t="s">
        <v>326</v>
      </c>
      <c r="B331" s="6" t="s">
        <v>62</v>
      </c>
      <c r="C331" s="14">
        <v>2</v>
      </c>
      <c r="D331" s="14">
        <v>1900</v>
      </c>
      <c r="E331" s="14">
        <f t="shared" si="32"/>
        <v>3800</v>
      </c>
      <c r="F331" s="6" t="s">
        <v>11</v>
      </c>
      <c r="G331" s="14">
        <v>0</v>
      </c>
      <c r="H331" s="14">
        <f t="shared" si="33"/>
        <v>0</v>
      </c>
      <c r="I331" s="14">
        <f t="shared" si="34"/>
        <v>1900</v>
      </c>
      <c r="J331" s="14">
        <f t="shared" si="34"/>
        <v>3800</v>
      </c>
      <c r="K331" s="3"/>
      <c r="L331" s="3"/>
    </row>
    <row r="332" spans="1:12">
      <c r="A332" s="6" t="s">
        <v>327</v>
      </c>
      <c r="B332" s="6" t="s">
        <v>62</v>
      </c>
      <c r="C332" s="14">
        <v>4</v>
      </c>
      <c r="D332" s="14">
        <v>18</v>
      </c>
      <c r="E332" s="14">
        <f t="shared" si="32"/>
        <v>72</v>
      </c>
      <c r="F332" s="6" t="s">
        <v>11</v>
      </c>
      <c r="G332" s="14">
        <v>0</v>
      </c>
      <c r="H332" s="14">
        <f t="shared" si="33"/>
        <v>0</v>
      </c>
      <c r="I332" s="14">
        <f t="shared" si="34"/>
        <v>18</v>
      </c>
      <c r="J332" s="14">
        <f t="shared" si="34"/>
        <v>72</v>
      </c>
      <c r="K332" s="3"/>
      <c r="L332" s="3"/>
    </row>
    <row r="333" spans="1:12">
      <c r="A333" s="6" t="s">
        <v>328</v>
      </c>
      <c r="B333" s="6" t="s">
        <v>62</v>
      </c>
      <c r="C333" s="14">
        <v>1</v>
      </c>
      <c r="D333" s="14">
        <v>2500</v>
      </c>
      <c r="E333" s="14">
        <f t="shared" si="32"/>
        <v>2500</v>
      </c>
      <c r="F333" s="6" t="s">
        <v>11</v>
      </c>
      <c r="G333" s="14">
        <v>0</v>
      </c>
      <c r="H333" s="14">
        <f t="shared" si="33"/>
        <v>0</v>
      </c>
      <c r="I333" s="14">
        <f t="shared" si="34"/>
        <v>2500</v>
      </c>
      <c r="J333" s="14">
        <f t="shared" si="34"/>
        <v>2500</v>
      </c>
      <c r="K333" s="3"/>
      <c r="L333" s="3"/>
    </row>
    <row r="334" spans="1:12">
      <c r="A334" s="6" t="s">
        <v>332</v>
      </c>
      <c r="B334" s="6" t="s">
        <v>62</v>
      </c>
      <c r="C334" s="14">
        <v>1</v>
      </c>
      <c r="D334" s="14">
        <v>2600</v>
      </c>
      <c r="E334" s="14">
        <f t="shared" si="32"/>
        <v>2600</v>
      </c>
      <c r="F334" s="6" t="s">
        <v>11</v>
      </c>
      <c r="G334" s="14">
        <v>0</v>
      </c>
      <c r="H334" s="14">
        <f t="shared" si="33"/>
        <v>0</v>
      </c>
      <c r="I334" s="14">
        <f t="shared" si="34"/>
        <v>2600</v>
      </c>
      <c r="J334" s="14">
        <f t="shared" si="34"/>
        <v>2600</v>
      </c>
      <c r="K334" s="3"/>
      <c r="L334" s="3"/>
    </row>
    <row r="335" spans="1:12">
      <c r="A335" s="6" t="s">
        <v>330</v>
      </c>
      <c r="B335" s="6" t="s">
        <v>62</v>
      </c>
      <c r="C335" s="14">
        <v>1</v>
      </c>
      <c r="D335" s="14">
        <v>1050</v>
      </c>
      <c r="E335" s="14">
        <f t="shared" si="32"/>
        <v>1050</v>
      </c>
      <c r="F335" s="6" t="s">
        <v>11</v>
      </c>
      <c r="G335" s="14">
        <v>0</v>
      </c>
      <c r="H335" s="14">
        <f t="shared" si="33"/>
        <v>0</v>
      </c>
      <c r="I335" s="14">
        <f t="shared" si="34"/>
        <v>1050</v>
      </c>
      <c r="J335" s="14">
        <f t="shared" si="34"/>
        <v>1050</v>
      </c>
      <c r="K335" s="3"/>
      <c r="L335" s="3"/>
    </row>
    <row r="336" spans="1:12">
      <c r="A336" s="6" t="s">
        <v>167</v>
      </c>
      <c r="B336" s="6" t="s">
        <v>62</v>
      </c>
      <c r="C336" s="14">
        <v>1</v>
      </c>
      <c r="D336" s="14">
        <v>800</v>
      </c>
      <c r="E336" s="14">
        <f t="shared" si="32"/>
        <v>800</v>
      </c>
      <c r="F336" s="6" t="s">
        <v>11</v>
      </c>
      <c r="G336" s="14">
        <v>0</v>
      </c>
      <c r="H336" s="14">
        <f t="shared" si="33"/>
        <v>0</v>
      </c>
      <c r="I336" s="14">
        <f t="shared" si="34"/>
        <v>800</v>
      </c>
      <c r="J336" s="14">
        <f t="shared" si="34"/>
        <v>800</v>
      </c>
      <c r="K336" s="3"/>
      <c r="L336" s="3"/>
    </row>
    <row r="337" spans="1:12">
      <c r="A337" s="6" t="s">
        <v>11</v>
      </c>
      <c r="B337" s="6" t="s">
        <v>11</v>
      </c>
      <c r="C337" s="14"/>
      <c r="D337" s="14"/>
      <c r="E337" s="14"/>
      <c r="F337" s="6" t="s">
        <v>11</v>
      </c>
      <c r="G337" s="14"/>
      <c r="H337" s="14"/>
      <c r="I337" s="14">
        <f t="shared" si="34"/>
        <v>0</v>
      </c>
      <c r="J337" s="14">
        <f t="shared" si="34"/>
        <v>0</v>
      </c>
      <c r="K337" s="3"/>
      <c r="L337" s="3"/>
    </row>
    <row r="338" spans="1:12">
      <c r="A338" s="15" t="s">
        <v>333</v>
      </c>
      <c r="B338" s="15" t="s">
        <v>11</v>
      </c>
      <c r="C338" s="16"/>
      <c r="D338" s="16"/>
      <c r="E338" s="16"/>
      <c r="F338" s="15" t="s">
        <v>11</v>
      </c>
      <c r="G338" s="16"/>
      <c r="H338" s="16"/>
      <c r="I338" s="16"/>
      <c r="J338" s="16"/>
      <c r="K338" s="3"/>
      <c r="L338" s="3"/>
    </row>
    <row r="339" spans="1:12">
      <c r="A339" s="6" t="s">
        <v>325</v>
      </c>
      <c r="B339" s="6" t="s">
        <v>62</v>
      </c>
      <c r="C339" s="14">
        <v>1</v>
      </c>
      <c r="D339" s="14">
        <v>5700</v>
      </c>
      <c r="E339" s="14">
        <f>C339*D339</f>
        <v>5700</v>
      </c>
      <c r="F339" s="6" t="s">
        <v>11</v>
      </c>
      <c r="G339" s="14">
        <v>0</v>
      </c>
      <c r="H339" s="14">
        <f>C339*G339</f>
        <v>0</v>
      </c>
      <c r="I339" s="14">
        <f t="shared" ref="I339:J344" si="35">D339+G339</f>
        <v>5700</v>
      </c>
      <c r="J339" s="14">
        <f t="shared" si="35"/>
        <v>5700</v>
      </c>
      <c r="K339" s="3"/>
      <c r="L339" s="3"/>
    </row>
    <row r="340" spans="1:12">
      <c r="A340" s="6" t="s">
        <v>328</v>
      </c>
      <c r="B340" s="6" t="s">
        <v>62</v>
      </c>
      <c r="C340" s="14">
        <v>1</v>
      </c>
      <c r="D340" s="14">
        <v>2500</v>
      </c>
      <c r="E340" s="14">
        <f>C340*D340</f>
        <v>2500</v>
      </c>
      <c r="F340" s="6" t="s">
        <v>11</v>
      </c>
      <c r="G340" s="14">
        <v>0</v>
      </c>
      <c r="H340" s="14">
        <f>C340*G340</f>
        <v>0</v>
      </c>
      <c r="I340" s="14">
        <f t="shared" si="35"/>
        <v>2500</v>
      </c>
      <c r="J340" s="14">
        <f t="shared" si="35"/>
        <v>2500</v>
      </c>
      <c r="K340" s="3"/>
      <c r="L340" s="3"/>
    </row>
    <row r="341" spans="1:12">
      <c r="A341" s="6" t="s">
        <v>332</v>
      </c>
      <c r="B341" s="6" t="s">
        <v>62</v>
      </c>
      <c r="C341" s="14">
        <v>1</v>
      </c>
      <c r="D341" s="14">
        <v>2600</v>
      </c>
      <c r="E341" s="14">
        <f>C341*D341</f>
        <v>2600</v>
      </c>
      <c r="F341" s="6" t="s">
        <v>11</v>
      </c>
      <c r="G341" s="14">
        <v>0</v>
      </c>
      <c r="H341" s="14">
        <f>C341*G341</f>
        <v>0</v>
      </c>
      <c r="I341" s="14">
        <f t="shared" si="35"/>
        <v>2600</v>
      </c>
      <c r="J341" s="14">
        <f t="shared" si="35"/>
        <v>2600</v>
      </c>
      <c r="K341" s="3"/>
      <c r="L341" s="3"/>
    </row>
    <row r="342" spans="1:12">
      <c r="A342" s="6" t="s">
        <v>330</v>
      </c>
      <c r="B342" s="6" t="s">
        <v>62</v>
      </c>
      <c r="C342" s="14">
        <v>1</v>
      </c>
      <c r="D342" s="14">
        <v>1050</v>
      </c>
      <c r="E342" s="14">
        <f>C342*D342</f>
        <v>1050</v>
      </c>
      <c r="F342" s="6" t="s">
        <v>11</v>
      </c>
      <c r="G342" s="14">
        <v>0</v>
      </c>
      <c r="H342" s="14">
        <f>C342*G342</f>
        <v>0</v>
      </c>
      <c r="I342" s="14">
        <f t="shared" si="35"/>
        <v>1050</v>
      </c>
      <c r="J342" s="14">
        <f t="shared" si="35"/>
        <v>1050</v>
      </c>
      <c r="K342" s="3"/>
      <c r="L342" s="3"/>
    </row>
    <row r="343" spans="1:12">
      <c r="A343" s="6" t="s">
        <v>167</v>
      </c>
      <c r="B343" s="6" t="s">
        <v>62</v>
      </c>
      <c r="C343" s="14">
        <v>1</v>
      </c>
      <c r="D343" s="14">
        <v>800</v>
      </c>
      <c r="E343" s="14">
        <f>C343*D343</f>
        <v>800</v>
      </c>
      <c r="F343" s="6" t="s">
        <v>11</v>
      </c>
      <c r="G343" s="14">
        <v>0</v>
      </c>
      <c r="H343" s="14">
        <f>C343*G343</f>
        <v>0</v>
      </c>
      <c r="I343" s="14">
        <f t="shared" si="35"/>
        <v>800</v>
      </c>
      <c r="J343" s="14">
        <f t="shared" si="35"/>
        <v>800</v>
      </c>
      <c r="K343" s="3"/>
      <c r="L343" s="3"/>
    </row>
    <row r="344" spans="1:12">
      <c r="A344" s="6" t="s">
        <v>11</v>
      </c>
      <c r="B344" s="6" t="s">
        <v>11</v>
      </c>
      <c r="C344" s="14"/>
      <c r="D344" s="14"/>
      <c r="E344" s="14"/>
      <c r="F344" s="6" t="s">
        <v>11</v>
      </c>
      <c r="G344" s="14"/>
      <c r="H344" s="14"/>
      <c r="I344" s="14">
        <f t="shared" si="35"/>
        <v>0</v>
      </c>
      <c r="J344" s="14">
        <f t="shared" si="35"/>
        <v>0</v>
      </c>
      <c r="K344" s="3"/>
      <c r="L344" s="3"/>
    </row>
    <row r="345" spans="1:12">
      <c r="A345" s="15" t="s">
        <v>334</v>
      </c>
      <c r="B345" s="15" t="s">
        <v>11</v>
      </c>
      <c r="C345" s="16"/>
      <c r="D345" s="16"/>
      <c r="E345" s="16"/>
      <c r="F345" s="15" t="s">
        <v>11</v>
      </c>
      <c r="G345" s="16"/>
      <c r="H345" s="16"/>
      <c r="I345" s="16"/>
      <c r="J345" s="16"/>
      <c r="K345" s="3"/>
      <c r="L345" s="3"/>
    </row>
    <row r="346" spans="1:12">
      <c r="A346" s="6" t="s">
        <v>335</v>
      </c>
      <c r="B346" s="6" t="s">
        <v>276</v>
      </c>
      <c r="C346" s="14">
        <v>6</v>
      </c>
      <c r="D346" s="14">
        <v>500</v>
      </c>
      <c r="E346" s="14">
        <f>C346*D346</f>
        <v>3000</v>
      </c>
      <c r="F346" s="6" t="s">
        <v>11</v>
      </c>
      <c r="G346" s="14">
        <v>0</v>
      </c>
      <c r="H346" s="14">
        <f>C346*G346</f>
        <v>0</v>
      </c>
      <c r="I346" s="14">
        <f t="shared" ref="I346:J352" si="36">D346+G346</f>
        <v>500</v>
      </c>
      <c r="J346" s="14">
        <f t="shared" si="36"/>
        <v>3000</v>
      </c>
      <c r="K346" s="3"/>
      <c r="L346" s="3"/>
    </row>
    <row r="347" spans="1:12">
      <c r="A347" s="6" t="s">
        <v>336</v>
      </c>
      <c r="B347" s="6" t="s">
        <v>76</v>
      </c>
      <c r="C347" s="14">
        <v>410</v>
      </c>
      <c r="D347" s="14">
        <v>17</v>
      </c>
      <c r="E347" s="14">
        <f>C347*D347</f>
        <v>6970</v>
      </c>
      <c r="F347" s="6" t="s">
        <v>11</v>
      </c>
      <c r="G347" s="14">
        <v>0</v>
      </c>
      <c r="H347" s="14">
        <f>C347*G347</f>
        <v>0</v>
      </c>
      <c r="I347" s="14">
        <f t="shared" si="36"/>
        <v>17</v>
      </c>
      <c r="J347" s="14">
        <f t="shared" si="36"/>
        <v>6970</v>
      </c>
      <c r="K347" s="3"/>
      <c r="L347" s="3"/>
    </row>
    <row r="348" spans="1:12">
      <c r="A348" s="6" t="s">
        <v>337</v>
      </c>
      <c r="B348" s="6" t="s">
        <v>62</v>
      </c>
      <c r="C348" s="14">
        <v>50</v>
      </c>
      <c r="D348" s="14">
        <v>7</v>
      </c>
      <c r="E348" s="14">
        <f>C348*D348</f>
        <v>350</v>
      </c>
      <c r="F348" s="6" t="s">
        <v>11</v>
      </c>
      <c r="G348" s="14">
        <v>0</v>
      </c>
      <c r="H348" s="14">
        <f>C348*G348</f>
        <v>0</v>
      </c>
      <c r="I348" s="14">
        <f t="shared" si="36"/>
        <v>7</v>
      </c>
      <c r="J348" s="14">
        <f t="shared" si="36"/>
        <v>350</v>
      </c>
      <c r="K348" s="3"/>
      <c r="L348" s="3"/>
    </row>
    <row r="349" spans="1:12">
      <c r="A349" s="6" t="s">
        <v>338</v>
      </c>
      <c r="B349" s="6" t="s">
        <v>62</v>
      </c>
      <c r="C349" s="14">
        <v>1</v>
      </c>
      <c r="D349" s="14">
        <v>6300</v>
      </c>
      <c r="E349" s="14">
        <f>C349*D349</f>
        <v>6300</v>
      </c>
      <c r="F349" s="6" t="s">
        <v>11</v>
      </c>
      <c r="G349" s="14">
        <v>0</v>
      </c>
      <c r="H349" s="14">
        <f>C349*G349</f>
        <v>0</v>
      </c>
      <c r="I349" s="14">
        <f t="shared" si="36"/>
        <v>6300</v>
      </c>
      <c r="J349" s="14">
        <f t="shared" si="36"/>
        <v>6300</v>
      </c>
      <c r="K349" s="3"/>
      <c r="L349" s="3"/>
    </row>
    <row r="350" spans="1:12">
      <c r="A350" s="6" t="s">
        <v>339</v>
      </c>
      <c r="B350" s="6" t="s">
        <v>62</v>
      </c>
      <c r="C350" s="14">
        <v>7</v>
      </c>
      <c r="D350" s="14">
        <v>5400</v>
      </c>
      <c r="E350" s="14">
        <f>C350*D350</f>
        <v>37800</v>
      </c>
      <c r="F350" s="6" t="s">
        <v>11</v>
      </c>
      <c r="G350" s="14">
        <v>0</v>
      </c>
      <c r="H350" s="14">
        <f>C350*G350</f>
        <v>0</v>
      </c>
      <c r="I350" s="14">
        <f t="shared" si="36"/>
        <v>5400</v>
      </c>
      <c r="J350" s="14">
        <f t="shared" si="36"/>
        <v>37800</v>
      </c>
      <c r="K350" s="3"/>
      <c r="L350" s="3"/>
    </row>
    <row r="351" spans="1:12">
      <c r="A351" s="6" t="s">
        <v>11</v>
      </c>
      <c r="B351" s="6" t="s">
        <v>11</v>
      </c>
      <c r="C351" s="14"/>
      <c r="D351" s="14"/>
      <c r="E351" s="14"/>
      <c r="F351" s="6" t="s">
        <v>11</v>
      </c>
      <c r="G351" s="14"/>
      <c r="H351" s="14"/>
      <c r="I351" s="14">
        <f t="shared" si="36"/>
        <v>0</v>
      </c>
      <c r="J351" s="14">
        <f t="shared" si="36"/>
        <v>0</v>
      </c>
      <c r="K351" s="3"/>
      <c r="L351" s="3"/>
    </row>
    <row r="352" spans="1:12">
      <c r="A352" s="6" t="s">
        <v>340</v>
      </c>
      <c r="B352" s="6" t="s">
        <v>163</v>
      </c>
      <c r="C352" s="14">
        <v>1</v>
      </c>
      <c r="D352" s="14">
        <v>1000</v>
      </c>
      <c r="E352" s="14">
        <f>C352*D352</f>
        <v>1000</v>
      </c>
      <c r="F352" s="6" t="s">
        <v>11</v>
      </c>
      <c r="G352" s="14">
        <v>0</v>
      </c>
      <c r="H352" s="14">
        <f>C352*G352</f>
        <v>0</v>
      </c>
      <c r="I352" s="14">
        <f t="shared" si="36"/>
        <v>1000</v>
      </c>
      <c r="J352" s="14">
        <f t="shared" si="36"/>
        <v>1000</v>
      </c>
      <c r="K352" s="3"/>
      <c r="L352" s="3"/>
    </row>
    <row r="353" spans="1:12">
      <c r="A353" s="4" t="s">
        <v>341</v>
      </c>
      <c r="B353" s="4" t="s">
        <v>11</v>
      </c>
      <c r="C353" s="11"/>
      <c r="D353" s="11"/>
      <c r="E353" s="11">
        <f>SUM(E320:E352)</f>
        <v>104764</v>
      </c>
      <c r="F353" s="4" t="s">
        <v>11</v>
      </c>
      <c r="G353" s="11"/>
      <c r="H353" s="11">
        <f>SUM(H320:H352)</f>
        <v>0</v>
      </c>
      <c r="I353" s="11"/>
      <c r="J353" s="11">
        <f>SUM(J320:J352)</f>
        <v>104764</v>
      </c>
      <c r="K353" s="3"/>
      <c r="L353" s="3"/>
    </row>
    <row r="354" spans="1:12">
      <c r="A354" s="6" t="s">
        <v>11</v>
      </c>
      <c r="B354" s="6" t="s">
        <v>11</v>
      </c>
      <c r="C354" s="14"/>
      <c r="D354" s="14"/>
      <c r="E354" s="14"/>
      <c r="F354" s="6" t="s">
        <v>11</v>
      </c>
      <c r="G354" s="14"/>
      <c r="H354" s="14"/>
      <c r="I354" s="14">
        <f>D354+G354</f>
        <v>0</v>
      </c>
      <c r="J354" s="14">
        <f>E354+H354</f>
        <v>0</v>
      </c>
      <c r="K354" s="3"/>
      <c r="L354" s="3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4"/>
  <sheetViews>
    <sheetView workbookViewId="0"/>
  </sheetViews>
  <sheetFormatPr defaultRowHeight="15"/>
  <cols>
    <col min="1" max="1" width="28.42578125" style="1" bestFit="1" customWidth="1"/>
    <col min="2" max="2" width="50.5703125" style="1" bestFit="1" customWidth="1"/>
    <col min="4" max="4" width="0" style="8" hidden="1" customWidth="1"/>
  </cols>
  <sheetData>
    <row r="1" spans="1:3">
      <c r="A1" s="2" t="s">
        <v>0</v>
      </c>
      <c r="B1" s="2" t="s">
        <v>1</v>
      </c>
      <c r="C1" s="3"/>
    </row>
    <row r="2" spans="1:3">
      <c r="A2" s="2" t="s">
        <v>2</v>
      </c>
      <c r="B2" s="4" t="s">
        <v>3</v>
      </c>
      <c r="C2" s="3"/>
    </row>
    <row r="3" spans="1:3">
      <c r="A3" s="2" t="s">
        <v>4</v>
      </c>
      <c r="B3" s="5" t="s">
        <v>5</v>
      </c>
      <c r="C3" s="3"/>
    </row>
    <row r="4" spans="1:3">
      <c r="A4" s="2" t="s">
        <v>6</v>
      </c>
      <c r="B4" s="5" t="s">
        <v>7</v>
      </c>
      <c r="C4" s="3"/>
    </row>
    <row r="5" spans="1:3">
      <c r="A5" s="2" t="s">
        <v>8</v>
      </c>
      <c r="B5" s="5" t="s">
        <v>9</v>
      </c>
      <c r="C5" s="3"/>
    </row>
    <row r="6" spans="1:3">
      <c r="A6" s="2" t="s">
        <v>10</v>
      </c>
      <c r="B6" s="5" t="s">
        <v>11</v>
      </c>
      <c r="C6" s="3"/>
    </row>
    <row r="7" spans="1:3">
      <c r="A7" s="2" t="s">
        <v>12</v>
      </c>
      <c r="B7" s="5" t="s">
        <v>11</v>
      </c>
      <c r="C7" s="3"/>
    </row>
    <row r="8" spans="1:3">
      <c r="A8" s="2" t="s">
        <v>13</v>
      </c>
      <c r="B8" s="5" t="s">
        <v>11</v>
      </c>
      <c r="C8" s="3"/>
    </row>
    <row r="9" spans="1:3">
      <c r="A9" s="2" t="s">
        <v>14</v>
      </c>
      <c r="B9" s="5" t="s">
        <v>15</v>
      </c>
      <c r="C9" s="3"/>
    </row>
    <row r="10" spans="1:3">
      <c r="A10" s="2" t="s">
        <v>16</v>
      </c>
      <c r="B10" s="5" t="s">
        <v>11</v>
      </c>
      <c r="C10" s="3"/>
    </row>
    <row r="11" spans="1:3">
      <c r="A11" s="2" t="s">
        <v>17</v>
      </c>
      <c r="B11" s="5" t="s">
        <v>18</v>
      </c>
      <c r="C11" s="3"/>
    </row>
    <row r="12" spans="1:3">
      <c r="A12" s="2" t="s">
        <v>19</v>
      </c>
      <c r="B12" s="5" t="s">
        <v>20</v>
      </c>
      <c r="C12" s="3"/>
    </row>
    <row r="13" spans="1:3">
      <c r="A13" s="2" t="s">
        <v>21</v>
      </c>
      <c r="B13" s="5" t="s">
        <v>22</v>
      </c>
      <c r="C13" s="3"/>
    </row>
    <row r="14" spans="1:3">
      <c r="A14" s="2" t="s">
        <v>23</v>
      </c>
      <c r="B14" s="5" t="s">
        <v>11</v>
      </c>
      <c r="C14" s="3"/>
    </row>
    <row r="15" spans="1:3">
      <c r="A15" s="2" t="s">
        <v>11</v>
      </c>
      <c r="B15" s="6" t="s">
        <v>11</v>
      </c>
      <c r="C15" s="3"/>
    </row>
    <row r="16" spans="1:3">
      <c r="A16" s="2" t="s">
        <v>24</v>
      </c>
      <c r="B16" s="7" t="s">
        <v>25</v>
      </c>
      <c r="C16" s="3"/>
    </row>
    <row r="17" spans="1:3">
      <c r="A17" s="2" t="s">
        <v>26</v>
      </c>
      <c r="B17" s="7" t="s">
        <v>27</v>
      </c>
      <c r="C17" s="3"/>
    </row>
    <row r="18" spans="1:3">
      <c r="A18" s="2" t="s">
        <v>28</v>
      </c>
      <c r="B18" s="7" t="s">
        <v>29</v>
      </c>
      <c r="C18" s="3"/>
    </row>
    <row r="19" spans="1:3">
      <c r="A19" s="2" t="s">
        <v>30</v>
      </c>
      <c r="B19" s="7" t="s">
        <v>31</v>
      </c>
      <c r="C19" s="3"/>
    </row>
    <row r="20" spans="1:3">
      <c r="A20" s="2" t="s">
        <v>32</v>
      </c>
      <c r="B20" s="7" t="s">
        <v>31</v>
      </c>
      <c r="C20" s="3"/>
    </row>
    <row r="21" spans="1:3">
      <c r="A21" s="2" t="s">
        <v>33</v>
      </c>
      <c r="B21" s="7" t="s">
        <v>31</v>
      </c>
      <c r="C21" s="3"/>
    </row>
    <row r="22" spans="1:3">
      <c r="A22" s="2" t="s">
        <v>34</v>
      </c>
      <c r="B22" s="7" t="s">
        <v>31</v>
      </c>
      <c r="C22" s="3"/>
    </row>
    <row r="23" spans="1:3">
      <c r="A23" s="2" t="s">
        <v>35</v>
      </c>
      <c r="B23" s="7" t="s">
        <v>36</v>
      </c>
      <c r="C23" s="3"/>
    </row>
    <row r="24" spans="1:3">
      <c r="A24" s="2" t="s">
        <v>37</v>
      </c>
      <c r="B24" s="7" t="s">
        <v>27</v>
      </c>
      <c r="C24" s="3"/>
    </row>
    <row r="25" spans="1:3">
      <c r="A25" s="2" t="s">
        <v>38</v>
      </c>
      <c r="B25" s="7" t="s">
        <v>31</v>
      </c>
      <c r="C25" s="3"/>
    </row>
    <row r="26" spans="1:3">
      <c r="A26" s="2" t="s">
        <v>39</v>
      </c>
      <c r="B26" s="7" t="s">
        <v>40</v>
      </c>
      <c r="C26" s="3"/>
    </row>
    <row r="27" spans="1:3">
      <c r="A27" s="2" t="s">
        <v>41</v>
      </c>
      <c r="B27" s="7" t="s">
        <v>31</v>
      </c>
      <c r="C27" s="3"/>
    </row>
    <row r="28" spans="1:3">
      <c r="A28" s="2" t="s">
        <v>42</v>
      </c>
      <c r="B28" s="7" t="s">
        <v>31</v>
      </c>
      <c r="C28" s="3"/>
    </row>
    <row r="29" spans="1:3">
      <c r="A29" s="2" t="s">
        <v>43</v>
      </c>
      <c r="B29" s="7" t="s">
        <v>31</v>
      </c>
      <c r="C29" s="3"/>
    </row>
    <row r="30" spans="1:3">
      <c r="A30" s="2" t="s">
        <v>44</v>
      </c>
      <c r="B30" s="7" t="s">
        <v>31</v>
      </c>
      <c r="C30" s="3"/>
    </row>
    <row r="31" spans="1:3">
      <c r="A31" s="2" t="s">
        <v>45</v>
      </c>
      <c r="B31" s="7" t="s">
        <v>46</v>
      </c>
      <c r="C31" s="3"/>
    </row>
    <row r="32" spans="1:3">
      <c r="A32" s="2" t="s">
        <v>47</v>
      </c>
      <c r="B32" s="7" t="s">
        <v>46</v>
      </c>
      <c r="C32" s="3"/>
    </row>
    <row r="33" spans="1:2">
      <c r="A33" s="1" t="s">
        <v>48</v>
      </c>
      <c r="B33" s="1">
        <v>5</v>
      </c>
    </row>
    <row r="34" spans="1:2">
      <c r="A34" s="1" t="s">
        <v>49</v>
      </c>
      <c r="B34" s="1">
        <v>0</v>
      </c>
    </row>
  </sheetData>
  <pageMargins left="0.7" right="0.7" top="0.78740157499999996" bottom="0.78740157499999996" header="0.3" footer="0.3"/>
  <pageSetup paperSize="266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Rozpočet</vt:lpstr>
      <vt:lpstr>Parametry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Tesař</dc:creator>
  <cp:lastModifiedBy>Jaroslav Tesař</cp:lastModifiedBy>
  <dcterms:created xsi:type="dcterms:W3CDTF">2021-03-31T05:12:31Z</dcterms:created>
  <dcterms:modified xsi:type="dcterms:W3CDTF">2021-03-31T05:14:11Z</dcterms:modified>
</cp:coreProperties>
</file>